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2" windowWidth="15192" windowHeight="12528" activeTab="0"/>
  </bookViews>
  <sheets>
    <sheet name="Example 6.10, case A" sheetId="1" r:id="rId1"/>
    <sheet name="Example 6.10, case B" sheetId="2" r:id="rId2"/>
    <sheet name="Example 6.10. pdf" sheetId="3" r:id="rId3"/>
    <sheet name="Ref." sheetId="4" r:id="rId4"/>
  </sheets>
  <definedNames>
    <definedName name="Kelv">'Example 6.10, case B'!$N$26</definedName>
    <definedName name="S">'Example 6.10, case B'!$N$27</definedName>
  </definedNames>
  <calcPr fullCalcOnLoad="1"/>
</workbook>
</file>

<file path=xl/sharedStrings.xml><?xml version="1.0" encoding="utf-8"?>
<sst xmlns="http://schemas.openxmlformats.org/spreadsheetml/2006/main" count="301" uniqueCount="160">
  <si>
    <t>W/m²</t>
  </si>
  <si>
    <r>
      <t>t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=</t>
    </r>
  </si>
  <si>
    <t>ºC</t>
  </si>
  <si>
    <r>
      <t>e</t>
    </r>
    <r>
      <rPr>
        <vertAlign val="subscript"/>
        <sz val="10"/>
        <rFont val="Arial"/>
        <family val="2"/>
      </rPr>
      <t>cielo</t>
    </r>
    <r>
      <rPr>
        <sz val="10"/>
        <rFont val="Arial"/>
        <family val="2"/>
      </rPr>
      <t xml:space="preserve"> =</t>
    </r>
  </si>
  <si>
    <t>[1]</t>
  </si>
  <si>
    <t>A. F. Mills</t>
  </si>
  <si>
    <t>Radiation</t>
  </si>
  <si>
    <t>Short wave radiation</t>
  </si>
  <si>
    <r>
      <t>q</t>
    </r>
    <r>
      <rPr>
        <vertAlign val="subscript"/>
        <sz val="10"/>
        <rFont val="Arial"/>
        <family val="2"/>
      </rPr>
      <t>LW</t>
    </r>
    <r>
      <rPr>
        <sz val="10"/>
        <rFont val="Arial"/>
        <family val="2"/>
      </rPr>
      <t xml:space="preserve"> :</t>
    </r>
  </si>
  <si>
    <r>
      <t>q</t>
    </r>
    <r>
      <rPr>
        <vertAlign val="subscript"/>
        <sz val="10"/>
        <rFont val="Arial"/>
        <family val="2"/>
      </rPr>
      <t>SW</t>
    </r>
    <r>
      <rPr>
        <sz val="10"/>
        <rFont val="Arial"/>
        <family val="2"/>
      </rPr>
      <t xml:space="preserve"> :</t>
    </r>
  </si>
  <si>
    <t>Long wave radiation</t>
  </si>
  <si>
    <t>(from surroundings)</t>
  </si>
  <si>
    <t>Sun radiation stricking perpendicular</t>
  </si>
  <si>
    <t>to the surface, at pick hour, according</t>
  </si>
  <si>
    <t>the site conditions</t>
  </si>
  <si>
    <r>
      <t>q</t>
    </r>
    <r>
      <rPr>
        <vertAlign val="subscript"/>
        <sz val="10"/>
        <rFont val="Arial"/>
        <family val="2"/>
      </rPr>
      <t>SW</t>
    </r>
    <r>
      <rPr>
        <sz val="10"/>
        <rFont val="Arial"/>
        <family val="2"/>
      </rPr>
      <t xml:space="preserve"> =</t>
    </r>
  </si>
  <si>
    <t>The long wave radiation is in this case</t>
  </si>
  <si>
    <t>the long wave sky radiation that is</t>
  </si>
  <si>
    <r>
      <t>q</t>
    </r>
    <r>
      <rPr>
        <vertAlign val="subscript"/>
        <sz val="10"/>
        <rFont val="Arial"/>
        <family val="2"/>
      </rPr>
      <t>LW</t>
    </r>
    <r>
      <rPr>
        <sz val="10"/>
        <rFont val="Arial"/>
        <family val="2"/>
      </rPr>
      <t xml:space="preserve"> =</t>
    </r>
  </si>
  <si>
    <r>
      <t>F</t>
    </r>
    <r>
      <rPr>
        <vertAlign val="subscript"/>
        <sz val="10"/>
        <rFont val="Arial"/>
        <family val="2"/>
      </rPr>
      <t>cielo</t>
    </r>
    <r>
      <rPr>
        <sz val="10"/>
        <rFont val="Arial"/>
        <family val="2"/>
      </rPr>
      <t xml:space="preserve"> =</t>
    </r>
  </si>
  <si>
    <t>(approx)</t>
  </si>
  <si>
    <r>
      <t>s</t>
    </r>
    <r>
      <rPr>
        <sz val="10"/>
        <rFont val="Arial"/>
        <family val="2"/>
      </rPr>
      <t xml:space="preserve"> =</t>
    </r>
  </si>
  <si>
    <t>W/(m²*K4)</t>
  </si>
  <si>
    <r>
      <t>T</t>
    </r>
    <r>
      <rPr>
        <vertAlign val="subscript"/>
        <sz val="10"/>
        <rFont val="Arial"/>
        <family val="2"/>
      </rPr>
      <t>cielo</t>
    </r>
    <r>
      <rPr>
        <sz val="10"/>
        <rFont val="Arial"/>
        <family val="2"/>
      </rPr>
      <t xml:space="preserve"> =</t>
    </r>
  </si>
  <si>
    <t>K</t>
  </si>
  <si>
    <t>Short Wave radiation</t>
  </si>
  <si>
    <t>Emited radiation</t>
  </si>
  <si>
    <r>
      <t>q</t>
    </r>
    <r>
      <rPr>
        <vertAlign val="subscript"/>
        <sz val="10"/>
        <rFont val="Arial"/>
        <family val="2"/>
      </rPr>
      <t>emitted</t>
    </r>
    <r>
      <rPr>
        <sz val="10"/>
        <rFont val="Arial"/>
        <family val="2"/>
      </rPr>
      <t xml:space="preserve"> :</t>
    </r>
  </si>
  <si>
    <t xml:space="preserve">Radiation emmited by the </t>
  </si>
  <si>
    <t>surface</t>
  </si>
  <si>
    <r>
      <t>q</t>
    </r>
    <r>
      <rPr>
        <vertAlign val="subscript"/>
        <sz val="10"/>
        <rFont val="Arial"/>
        <family val="2"/>
      </rPr>
      <t>emitted</t>
    </r>
    <r>
      <rPr>
        <sz val="10"/>
        <rFont val="Arial"/>
        <family val="2"/>
      </rPr>
      <t xml:space="preserve"> =</t>
    </r>
  </si>
  <si>
    <r>
      <t>e</t>
    </r>
    <r>
      <rPr>
        <vertAlign val="subscript"/>
        <sz val="10"/>
        <rFont val="Arial"/>
        <family val="2"/>
      </rPr>
      <t>sup</t>
    </r>
    <r>
      <rPr>
        <sz val="10"/>
        <rFont val="Arial"/>
        <family val="2"/>
      </rPr>
      <t xml:space="preserve"> =</t>
    </r>
  </si>
  <si>
    <r>
      <t>T</t>
    </r>
    <r>
      <rPr>
        <vertAlign val="subscript"/>
        <sz val="10"/>
        <rFont val="Arial"/>
        <family val="2"/>
      </rPr>
      <t>sup</t>
    </r>
    <r>
      <rPr>
        <sz val="10"/>
        <rFont val="Arial"/>
        <family val="2"/>
      </rPr>
      <t xml:space="preserve"> =</t>
    </r>
  </si>
  <si>
    <t>unkown</t>
  </si>
  <si>
    <t>Convection</t>
  </si>
  <si>
    <r>
      <t>q</t>
    </r>
    <r>
      <rPr>
        <vertAlign val="subscript"/>
        <sz val="10"/>
        <rFont val="Arial"/>
        <family val="2"/>
      </rPr>
      <t>conv</t>
    </r>
    <r>
      <rPr>
        <sz val="10"/>
        <rFont val="Arial"/>
        <family val="2"/>
      </rPr>
      <t xml:space="preserve"> =</t>
    </r>
  </si>
  <si>
    <r>
      <t xml:space="preserve">  </t>
    </r>
    <r>
      <rPr>
        <sz val="10"/>
        <rFont val="Symbol"/>
        <family val="1"/>
      </rPr>
      <t>D</t>
    </r>
    <r>
      <rPr>
        <sz val="10"/>
        <rFont val="Arial"/>
        <family val="2"/>
      </rPr>
      <t>t =</t>
    </r>
  </si>
  <si>
    <r>
      <t>T</t>
    </r>
    <r>
      <rPr>
        <vertAlign val="subscript"/>
        <sz val="10"/>
        <rFont val="Arial"/>
        <family val="2"/>
      </rPr>
      <t>sup</t>
    </r>
    <r>
      <rPr>
        <sz val="10"/>
        <rFont val="Arial"/>
        <family val="2"/>
      </rPr>
      <t xml:space="preserve"> - T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</t>
    </r>
  </si>
  <si>
    <r>
      <t>T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=</t>
    </r>
  </si>
  <si>
    <t>Energy balance</t>
  </si>
  <si>
    <r>
      <t>q</t>
    </r>
    <r>
      <rPr>
        <vertAlign val="subscript"/>
        <sz val="10"/>
        <rFont val="Arial"/>
        <family val="2"/>
      </rPr>
      <t>SW</t>
    </r>
    <r>
      <rPr>
        <sz val="10"/>
        <rFont val="Arial"/>
        <family val="2"/>
      </rPr>
      <t>+ q</t>
    </r>
    <r>
      <rPr>
        <vertAlign val="subscript"/>
        <sz val="10"/>
        <rFont val="Arial"/>
        <family val="2"/>
      </rPr>
      <t>LW</t>
    </r>
    <r>
      <rPr>
        <sz val="10"/>
        <rFont val="Arial"/>
        <family val="2"/>
      </rPr>
      <t xml:space="preserve"> - q</t>
    </r>
    <r>
      <rPr>
        <vertAlign val="subscript"/>
        <sz val="10"/>
        <rFont val="Arial"/>
        <family val="2"/>
      </rPr>
      <t>emmited</t>
    </r>
    <r>
      <rPr>
        <sz val="10"/>
        <rFont val="Arial"/>
        <family val="2"/>
      </rPr>
      <t xml:space="preserve"> - q</t>
    </r>
    <r>
      <rPr>
        <vertAlign val="subscript"/>
        <sz val="10"/>
        <rFont val="Arial"/>
        <family val="2"/>
      </rPr>
      <t>conv</t>
    </r>
    <r>
      <rPr>
        <sz val="10"/>
        <rFont val="Arial"/>
        <family val="2"/>
      </rPr>
      <t xml:space="preserve">  = 0</t>
    </r>
  </si>
  <si>
    <r>
      <t>a</t>
    </r>
    <r>
      <rPr>
        <vertAlign val="subscript"/>
        <sz val="10"/>
        <rFont val="Arial"/>
        <family val="2"/>
      </rPr>
      <t>SW</t>
    </r>
    <r>
      <rPr>
        <sz val="10"/>
        <rFont val="Arial"/>
        <family val="2"/>
      </rPr>
      <t xml:space="preserve">  * I</t>
    </r>
    <r>
      <rPr>
        <vertAlign val="subscript"/>
        <sz val="10"/>
        <rFont val="Arial"/>
        <family val="2"/>
      </rPr>
      <t>SW</t>
    </r>
    <r>
      <rPr>
        <sz val="10"/>
        <rFont val="Arial"/>
        <family val="2"/>
      </rPr>
      <t xml:space="preserve">  </t>
    </r>
  </si>
  <si>
    <r>
      <t>I</t>
    </r>
    <r>
      <rPr>
        <vertAlign val="subscript"/>
        <sz val="10"/>
        <rFont val="Arial"/>
        <family val="2"/>
      </rPr>
      <t>SW</t>
    </r>
    <r>
      <rPr>
        <sz val="10"/>
        <rFont val="Arial"/>
        <family val="2"/>
      </rPr>
      <t xml:space="preserve"> =</t>
    </r>
  </si>
  <si>
    <r>
      <t>a</t>
    </r>
    <r>
      <rPr>
        <vertAlign val="subscript"/>
        <sz val="10"/>
        <rFont val="Arial"/>
        <family val="2"/>
      </rPr>
      <t>SW</t>
    </r>
    <r>
      <rPr>
        <sz val="10"/>
        <rFont val="Arial"/>
        <family val="2"/>
      </rPr>
      <t xml:space="preserve"> =</t>
    </r>
  </si>
  <si>
    <r>
      <t>t</t>
    </r>
    <r>
      <rPr>
        <vertAlign val="subscript"/>
        <sz val="10"/>
        <rFont val="Arial"/>
        <family val="2"/>
      </rPr>
      <t>sup</t>
    </r>
    <r>
      <rPr>
        <sz val="10"/>
        <rFont val="Arial"/>
        <family val="2"/>
      </rPr>
      <t xml:space="preserve"> =</t>
    </r>
  </si>
  <si>
    <t>[2]</t>
  </si>
  <si>
    <t>The long wave radistion incident upon the external surface buildings</t>
  </si>
  <si>
    <t>R.J. Cole</t>
  </si>
  <si>
    <t>B.S.E- 44(1976) December</t>
  </si>
  <si>
    <t xml:space="preserve">W/m²    </t>
  </si>
  <si>
    <t>assumed to be [1]</t>
  </si>
  <si>
    <t xml:space="preserve"> </t>
  </si>
  <si>
    <t>Heat and mass transfer</t>
  </si>
  <si>
    <t>Mc Graw-Hills. 1995</t>
  </si>
  <si>
    <r>
      <t>e * s</t>
    </r>
    <r>
      <rPr>
        <sz val="10"/>
        <rFont val="Arial"/>
        <family val="2"/>
      </rPr>
      <t xml:space="preserve"> * F * T</t>
    </r>
    <r>
      <rPr>
        <vertAlign val="subscript"/>
        <sz val="10"/>
        <rFont val="Arial"/>
        <family val="2"/>
      </rPr>
      <t>sup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 </t>
    </r>
  </si>
  <si>
    <t>F =</t>
  </si>
  <si>
    <r>
      <t>q</t>
    </r>
    <r>
      <rPr>
        <vertAlign val="subscript"/>
        <sz val="10"/>
        <rFont val="Arial"/>
        <family val="2"/>
      </rPr>
      <t xml:space="preserve">SW </t>
    </r>
    <r>
      <rPr>
        <sz val="10"/>
        <rFont val="Arial"/>
        <family val="2"/>
      </rPr>
      <t>+ q</t>
    </r>
    <r>
      <rPr>
        <vertAlign val="subscript"/>
        <sz val="10"/>
        <rFont val="Arial"/>
        <family val="2"/>
      </rPr>
      <t>LW</t>
    </r>
    <r>
      <rPr>
        <sz val="10"/>
        <rFont val="Arial"/>
        <family val="2"/>
      </rPr>
      <t xml:space="preserve"> - </t>
    </r>
    <r>
      <rPr>
        <sz val="10"/>
        <rFont val="Symbol"/>
        <family val="1"/>
      </rPr>
      <t xml:space="preserve">e * s </t>
    </r>
    <r>
      <rPr>
        <sz val="10"/>
        <rFont val="Arial"/>
        <family val="2"/>
      </rPr>
      <t>* F *T</t>
    </r>
    <r>
      <rPr>
        <vertAlign val="subscript"/>
        <sz val="10"/>
        <rFont val="Arial"/>
        <family val="2"/>
      </rPr>
      <t>sup^</t>
    </r>
    <r>
      <rPr>
        <sz val="10"/>
        <rFont val="Arial"/>
        <family val="2"/>
      </rPr>
      <t>4 -1.24 * (T</t>
    </r>
    <r>
      <rPr>
        <vertAlign val="subscript"/>
        <sz val="10"/>
        <rFont val="Arial"/>
        <family val="2"/>
      </rPr>
      <t xml:space="preserve">sup </t>
    </r>
    <r>
      <rPr>
        <sz val="10"/>
        <rFont val="Arial"/>
        <family val="2"/>
      </rPr>
      <t>- T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)^(1/3)  = 0</t>
    </r>
  </si>
  <si>
    <t>Iteration</t>
  </si>
  <si>
    <r>
      <t xml:space="preserve">1.24 * </t>
    </r>
    <r>
      <rPr>
        <sz val="10"/>
        <rFont val="Symbol"/>
        <family val="1"/>
      </rPr>
      <t>D</t>
    </r>
    <r>
      <rPr>
        <sz val="10"/>
        <rFont val="Arial"/>
        <family val="2"/>
      </rPr>
      <t>t^(1/3)*</t>
    </r>
    <r>
      <rPr>
        <sz val="10"/>
        <rFont val="Symbol"/>
        <family val="1"/>
      </rPr>
      <t>D</t>
    </r>
    <r>
      <rPr>
        <sz val="10"/>
        <rFont val="Arial"/>
        <family val="2"/>
      </rPr>
      <t>t</t>
    </r>
  </si>
  <si>
    <r>
      <t>1.24 *</t>
    </r>
    <r>
      <rPr>
        <sz val="10"/>
        <rFont val="Arial"/>
        <family val="2"/>
      </rPr>
      <t xml:space="preserve"> (Tsup - T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)^(4/3)</t>
    </r>
  </si>
  <si>
    <r>
      <t>q</t>
    </r>
    <r>
      <rPr>
        <vertAlign val="subscript"/>
        <sz val="10"/>
        <rFont val="Arial"/>
        <family val="2"/>
      </rPr>
      <t xml:space="preserve">SW </t>
    </r>
    <r>
      <rPr>
        <sz val="10"/>
        <rFont val="Arial"/>
        <family val="2"/>
      </rPr>
      <t>+ q</t>
    </r>
    <r>
      <rPr>
        <vertAlign val="subscript"/>
        <sz val="10"/>
        <rFont val="Arial"/>
        <family val="2"/>
      </rPr>
      <t>LW</t>
    </r>
    <r>
      <rPr>
        <sz val="10"/>
        <rFont val="Arial"/>
        <family val="2"/>
      </rPr>
      <t xml:space="preserve"> - </t>
    </r>
    <r>
      <rPr>
        <sz val="10"/>
        <rFont val="Symbol"/>
        <family val="1"/>
      </rPr>
      <t xml:space="preserve">e * s </t>
    </r>
    <r>
      <rPr>
        <sz val="10"/>
        <rFont val="Arial"/>
        <family val="2"/>
      </rPr>
      <t>* F *T</t>
    </r>
    <r>
      <rPr>
        <vertAlign val="subscript"/>
        <sz val="10"/>
        <rFont val="Arial"/>
        <family val="2"/>
      </rPr>
      <t>sup^</t>
    </r>
    <r>
      <rPr>
        <sz val="10"/>
        <rFont val="Arial"/>
        <family val="2"/>
      </rPr>
      <t>4 -1.24 * (T</t>
    </r>
    <r>
      <rPr>
        <vertAlign val="subscript"/>
        <sz val="10"/>
        <rFont val="Arial"/>
        <family val="2"/>
      </rPr>
      <t xml:space="preserve">sup </t>
    </r>
    <r>
      <rPr>
        <sz val="10"/>
        <rFont val="Arial"/>
        <family val="2"/>
      </rPr>
      <t>- T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)^(4/3)  = 0</t>
    </r>
  </si>
  <si>
    <r>
      <t>a = e</t>
    </r>
    <r>
      <rPr>
        <sz val="10"/>
        <rFont val="Arial"/>
        <family val="2"/>
      </rPr>
      <t xml:space="preserve"> =</t>
    </r>
  </si>
  <si>
    <t>a. Weathered aluminium</t>
  </si>
  <si>
    <r>
      <rPr>
        <sz val="10"/>
        <rFont val="Symbol"/>
        <family val="1"/>
      </rPr>
      <t xml:space="preserve">e </t>
    </r>
    <r>
      <rPr>
        <sz val="10"/>
        <rFont val="Arial"/>
        <family val="2"/>
      </rPr>
      <t>=</t>
    </r>
  </si>
  <si>
    <r>
      <rPr>
        <sz val="10"/>
        <rFont val="Symbol"/>
        <family val="1"/>
      </rPr>
      <t xml:space="preserve">a </t>
    </r>
    <r>
      <rPr>
        <sz val="10"/>
        <rFont val="Arial"/>
        <family val="2"/>
      </rPr>
      <t>=</t>
    </r>
  </si>
  <si>
    <t>Resulting surface temperature</t>
  </si>
  <si>
    <t>t =</t>
  </si>
  <si>
    <t>b. White paint</t>
  </si>
  <si>
    <t>Solutions for different outside surfaces</t>
  </si>
  <si>
    <t>Sum =</t>
  </si>
  <si>
    <t>Data</t>
  </si>
  <si>
    <t xml:space="preserve">An airplane is parked under the sky in a day without </t>
  </si>
  <si>
    <t xml:space="preserve">wind. It is required the temperature of the top of the </t>
  </si>
  <si>
    <t xml:space="preserve">alloy 75S-T6 with epoxy white paint. The convection </t>
  </si>
  <si>
    <r>
      <t>coefficient is "h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>"</t>
    </r>
  </si>
  <si>
    <t xml:space="preserve">hc = </t>
  </si>
  <si>
    <r>
      <t>plane's wings "t</t>
    </r>
    <r>
      <rPr>
        <vertAlign val="subscript"/>
        <sz val="10"/>
        <rFont val="Arial"/>
        <family val="2"/>
      </rPr>
      <t>sup</t>
    </r>
    <r>
      <rPr>
        <sz val="10"/>
        <rFont val="Arial"/>
        <family val="2"/>
      </rPr>
      <t>", if the solar irradiation is "I</t>
    </r>
    <r>
      <rPr>
        <vertAlign val="subscript"/>
        <sz val="10"/>
        <rFont val="Arial"/>
        <family val="2"/>
      </rPr>
      <t>sw</t>
    </r>
    <r>
      <rPr>
        <sz val="10"/>
        <rFont val="Arial"/>
        <family val="2"/>
      </rPr>
      <t xml:space="preserve">", the </t>
    </r>
  </si>
  <si>
    <r>
      <t>t</t>
    </r>
    <r>
      <rPr>
        <vertAlign val="subscript"/>
        <sz val="10"/>
        <rFont val="Arial"/>
        <family val="2"/>
      </rPr>
      <t>sup</t>
    </r>
    <r>
      <rPr>
        <sz val="10"/>
        <rFont val="Arial"/>
        <family val="2"/>
      </rPr>
      <t xml:space="preserve"> - t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</t>
    </r>
  </si>
  <si>
    <t>The values of the paint emissivity and</t>
  </si>
  <si>
    <t>absortivity are:</t>
  </si>
  <si>
    <r>
      <t>The energy balance</t>
    </r>
    <r>
      <rPr>
        <sz val="10"/>
        <rFont val="Arial"/>
        <family val="2"/>
      </rPr>
      <t xml:space="preserve"> on the surface for an area</t>
    </r>
  </si>
  <si>
    <t>unit is</t>
  </si>
  <si>
    <t xml:space="preserve">If the system has reached equilibrium and it has no </t>
  </si>
  <si>
    <t xml:space="preserve">means that could add or remove heat, the system is </t>
  </si>
  <si>
    <t>equivalent to one with an  adiabatic interior surface.</t>
  </si>
  <si>
    <t>Thus</t>
  </si>
  <si>
    <t>and</t>
  </si>
  <si>
    <r>
      <t>I</t>
    </r>
    <r>
      <rPr>
        <vertAlign val="subscript"/>
        <sz val="10"/>
        <rFont val="Arial"/>
        <family val="2"/>
      </rPr>
      <t>SW</t>
    </r>
    <r>
      <rPr>
        <sz val="10"/>
        <rFont val="Arial"/>
        <family val="2"/>
      </rPr>
      <t xml:space="preserve"> :</t>
    </r>
  </si>
  <si>
    <t>The absorbed short wave radiation is</t>
  </si>
  <si>
    <t>the long waveradiation has the same</t>
  </si>
  <si>
    <t>sky temperature is the same as the</t>
  </si>
  <si>
    <r>
      <t xml:space="preserve">a = </t>
    </r>
    <r>
      <rPr>
        <sz val="12"/>
        <rFont val="Arial"/>
        <family val="2"/>
      </rPr>
      <t xml:space="preserve"> </t>
    </r>
  </si>
  <si>
    <r>
      <t xml:space="preserve"> e</t>
    </r>
    <r>
      <rPr>
        <sz val="12"/>
        <rFont val="Arial"/>
        <family val="2"/>
      </rPr>
      <t xml:space="preserve">  </t>
    </r>
  </si>
  <si>
    <r>
      <t>t</t>
    </r>
    <r>
      <rPr>
        <vertAlign val="subscript"/>
        <sz val="10"/>
        <rFont val="Arial"/>
        <family val="2"/>
      </rPr>
      <t>o</t>
    </r>
  </si>
  <si>
    <r>
      <t>t</t>
    </r>
    <r>
      <rPr>
        <vertAlign val="subscript"/>
        <sz val="10"/>
        <rFont val="Arial"/>
        <family val="2"/>
      </rPr>
      <t>sky</t>
    </r>
    <r>
      <rPr>
        <sz val="10"/>
        <rFont val="Arial"/>
        <family val="2"/>
      </rPr>
      <t xml:space="preserve"> =</t>
    </r>
  </si>
  <si>
    <t>Kelv =</t>
  </si>
  <si>
    <r>
      <t>T</t>
    </r>
    <r>
      <rPr>
        <vertAlign val="subscript"/>
        <sz val="10"/>
        <rFont val="Arial"/>
        <family val="2"/>
      </rPr>
      <t>sky</t>
    </r>
    <r>
      <rPr>
        <sz val="10"/>
        <rFont val="Arial"/>
        <family val="2"/>
      </rPr>
      <t xml:space="preserve"> =</t>
    </r>
  </si>
  <si>
    <r>
      <t>e</t>
    </r>
    <r>
      <rPr>
        <vertAlign val="subscript"/>
        <sz val="10"/>
        <rFont val="Arial"/>
        <family val="2"/>
      </rPr>
      <t>sky</t>
    </r>
    <r>
      <rPr>
        <sz val="10"/>
        <rFont val="Arial"/>
        <family val="2"/>
      </rPr>
      <t xml:space="preserve"> =</t>
    </r>
  </si>
  <si>
    <r>
      <t>F</t>
    </r>
    <r>
      <rPr>
        <sz val="10"/>
        <rFont val="Arial"/>
        <family val="2"/>
      </rPr>
      <t xml:space="preserve"> =</t>
    </r>
  </si>
  <si>
    <t>(Note 3)</t>
  </si>
  <si>
    <r>
      <t>T</t>
    </r>
    <r>
      <rPr>
        <vertAlign val="subscript"/>
        <sz val="10"/>
        <rFont val="Arial"/>
        <family val="2"/>
      </rPr>
      <t>sky</t>
    </r>
    <r>
      <rPr>
        <sz val="10"/>
        <rFont val="Arial"/>
        <family val="2"/>
      </rPr>
      <t xml:space="preserve"> =</t>
    </r>
  </si>
  <si>
    <t>received from the sky [1]</t>
  </si>
  <si>
    <r>
      <t>Considering that the absortivity "</t>
    </r>
    <r>
      <rPr>
        <sz val="10"/>
        <rFont val="Symbol"/>
        <family val="1"/>
      </rPr>
      <t>a</t>
    </r>
    <r>
      <rPr>
        <sz val="10"/>
        <rFont val="Arial"/>
        <family val="2"/>
      </rPr>
      <t>" of</t>
    </r>
  </si>
  <si>
    <t>In addition, it will be assumed that the</t>
  </si>
  <si>
    <t xml:space="preserve">where the surface temperature is the </t>
  </si>
  <si>
    <t>unknow variable.</t>
  </si>
  <si>
    <t xml:space="preserve"> It will be initally assumed and then</t>
  </si>
  <si>
    <t>calculated by iteration</t>
  </si>
  <si>
    <t>The convection coefficient is dependent</t>
  </si>
  <si>
    <t>[3]</t>
  </si>
  <si>
    <t>on the unknow surface temperature [3].</t>
  </si>
  <si>
    <r>
      <t>q</t>
    </r>
    <r>
      <rPr>
        <vertAlign val="subscript"/>
        <sz val="10"/>
        <rFont val="Arial"/>
        <family val="2"/>
      </rPr>
      <t xml:space="preserve">SW </t>
    </r>
    <r>
      <rPr>
        <sz val="10"/>
        <rFont val="Arial"/>
        <family val="2"/>
      </rPr>
      <t>+ q</t>
    </r>
    <r>
      <rPr>
        <vertAlign val="subscript"/>
        <sz val="10"/>
        <rFont val="Arial"/>
        <family val="2"/>
      </rPr>
      <t>LW</t>
    </r>
    <r>
      <rPr>
        <sz val="10"/>
        <rFont val="Arial"/>
        <family val="2"/>
      </rPr>
      <t xml:space="preserve"> - q</t>
    </r>
    <r>
      <rPr>
        <vertAlign val="subscript"/>
        <sz val="10"/>
        <rFont val="Arial"/>
        <family val="2"/>
      </rPr>
      <t>emmited</t>
    </r>
    <r>
      <rPr>
        <sz val="10"/>
        <rFont val="Arial"/>
        <family val="2"/>
      </rPr>
      <t xml:space="preserve"> - q</t>
    </r>
    <r>
      <rPr>
        <vertAlign val="subscript"/>
        <sz val="10"/>
        <rFont val="Arial"/>
        <family val="2"/>
      </rPr>
      <t>conv</t>
    </r>
    <r>
      <rPr>
        <sz val="10"/>
        <rFont val="Arial"/>
        <family val="2"/>
      </rPr>
      <t xml:space="preserve">  = 0</t>
    </r>
  </si>
  <si>
    <t>Temperature of a plane's wing</t>
  </si>
  <si>
    <t>According to Mills example 6.10 [1], Pag 530</t>
  </si>
  <si>
    <t>Transmiciónde calor</t>
  </si>
  <si>
    <t>William H. McAdams</t>
  </si>
  <si>
    <t>McGraw-Hill, 1964. 3era Ed.</t>
  </si>
  <si>
    <r>
      <t>Convection [3]. page 189.</t>
    </r>
    <r>
      <rPr>
        <sz val="10"/>
        <rFont val="Arial"/>
        <family val="2"/>
      </rPr>
      <t xml:space="preserve"> (Note 4)</t>
    </r>
  </si>
  <si>
    <t>in contact with air. [3], page 189,  Eq. (7-8c). hc (W/(m²*K))</t>
  </si>
  <si>
    <t>Laminar flow (10^5 &lt; Ra &lt; 2x10^7)</t>
  </si>
  <si>
    <t>Turbulent flow  (2x10^7 &lt; Ra &lt; 10^10)</t>
  </si>
  <si>
    <r>
      <t>1.24 * (Tsup - T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)^(4/3)</t>
    </r>
  </si>
  <si>
    <t xml:space="preserve">value as its emissivity [1], Eq. (6.12), </t>
  </si>
  <si>
    <t>page 493.</t>
  </si>
  <si>
    <r>
      <t xml:space="preserve">air temperature </t>
    </r>
    <r>
      <rPr>
        <sz val="8"/>
        <color indexed="40"/>
        <rFont val="Arial"/>
        <family val="2"/>
      </rPr>
      <t>(Note 2)</t>
    </r>
  </si>
  <si>
    <t>In this application the Mills equation has been used.</t>
  </si>
  <si>
    <r>
      <rPr>
        <b/>
        <sz val="8"/>
        <color indexed="40"/>
        <rFont val="Arial"/>
        <family val="2"/>
      </rPr>
      <t>Note 3</t>
    </r>
    <r>
      <rPr>
        <sz val="8"/>
        <rFont val="Arial"/>
        <family val="2"/>
      </rPr>
      <t xml:space="preserve">  Since the wing is totaly surrounded by the sky</t>
    </r>
  </si>
  <si>
    <r>
      <rPr>
        <b/>
        <sz val="8"/>
        <color indexed="40"/>
        <rFont val="Arial"/>
        <family val="2"/>
      </rPr>
      <t>Note 4</t>
    </r>
    <r>
      <rPr>
        <sz val="8"/>
        <rFont val="Arial"/>
        <family val="2"/>
      </rPr>
      <t xml:space="preserve">. Simplified equation for air. Hot plates with upper surface </t>
    </r>
  </si>
  <si>
    <r>
      <t xml:space="preserve">hc = 1.372 </t>
    </r>
    <r>
      <rPr>
        <sz val="8"/>
        <rFont val="Symbol"/>
        <family val="1"/>
      </rPr>
      <t>D</t>
    </r>
    <r>
      <rPr>
        <sz val="8"/>
        <rFont val="Arial"/>
        <family val="2"/>
      </rPr>
      <t>t^(1/4)</t>
    </r>
  </si>
  <si>
    <r>
      <t xml:space="preserve">hc = 1.524 </t>
    </r>
    <r>
      <rPr>
        <sz val="8"/>
        <rFont val="Symbol"/>
        <family val="1"/>
      </rPr>
      <t>D</t>
    </r>
    <r>
      <rPr>
        <sz val="8"/>
        <rFont val="Arial"/>
        <family val="2"/>
      </rPr>
      <t>t^(1/3)</t>
    </r>
  </si>
  <si>
    <t>(See sheet Example 6.10. pdf)</t>
  </si>
  <si>
    <r>
      <t>is "</t>
    </r>
    <r>
      <rPr>
        <sz val="10"/>
        <rFont val="Symbol"/>
        <family val="1"/>
      </rPr>
      <t>e</t>
    </r>
    <r>
      <rPr>
        <vertAlign val="subscript"/>
        <sz val="10"/>
        <rFont val="Arial"/>
        <family val="2"/>
      </rPr>
      <t>sky</t>
    </r>
    <r>
      <rPr>
        <sz val="10"/>
        <rFont val="Arial"/>
        <family val="2"/>
      </rPr>
      <t xml:space="preserve">", and the outer surface is aluminum </t>
    </r>
  </si>
  <si>
    <r>
      <t>air temperature is "t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", the emittance of sky</t>
    </r>
  </si>
  <si>
    <t>[3] presents a similar simplified equation, shown in Note 4</t>
  </si>
  <si>
    <r>
      <rPr>
        <b/>
        <sz val="8"/>
        <color indexed="40"/>
        <rFont val="Arial"/>
        <family val="2"/>
      </rPr>
      <t>Note 1</t>
    </r>
    <r>
      <rPr>
        <b/>
        <sz val="8"/>
        <rFont val="Arial"/>
        <family val="2"/>
      </rPr>
      <t xml:space="preserve"> .</t>
    </r>
    <r>
      <rPr>
        <sz val="8"/>
        <rFont val="Arial"/>
        <family val="2"/>
      </rPr>
      <t xml:space="preserve"> This equation use by Mills could not be found in text book. </t>
    </r>
  </si>
  <si>
    <t>Mills, Example 6.10 [1], Pag 530</t>
  </si>
  <si>
    <t>Case A</t>
  </si>
  <si>
    <t>Heat transfer. Heat loss from a pipe in an outdoor location. Sheet</t>
  </si>
  <si>
    <t>Outdoor pipe equations. (Sky temperature)</t>
  </si>
  <si>
    <t>Case A. Weathered aluminium</t>
  </si>
  <si>
    <t>Case B. White paint</t>
  </si>
  <si>
    <r>
      <t>s</t>
    </r>
    <r>
      <rPr>
        <sz val="8"/>
        <rFont val="Arial"/>
        <family val="2"/>
      </rPr>
      <t xml:space="preserve"> =</t>
    </r>
  </si>
  <si>
    <r>
      <t>W/(m²*K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)</t>
    </r>
  </si>
  <si>
    <r>
      <t xml:space="preserve">1.24 * </t>
    </r>
    <r>
      <rPr>
        <sz val="10"/>
        <rFont val="Symbol"/>
        <family val="1"/>
      </rPr>
      <t>D</t>
    </r>
    <r>
      <rPr>
        <sz val="10"/>
        <rFont val="Arial"/>
        <family val="2"/>
      </rPr>
      <t xml:space="preserve">T^(1/3)   </t>
    </r>
    <r>
      <rPr>
        <sz val="8"/>
        <color indexed="40"/>
        <rFont val="Arial"/>
        <family val="2"/>
      </rPr>
      <t xml:space="preserve"> </t>
    </r>
  </si>
  <si>
    <t>W/(m²*K)</t>
  </si>
  <si>
    <r>
      <t>q</t>
    </r>
    <r>
      <rPr>
        <vertAlign val="subscript"/>
        <sz val="8"/>
        <rFont val="Arial"/>
        <family val="2"/>
      </rPr>
      <t xml:space="preserve">SW </t>
    </r>
    <r>
      <rPr>
        <sz val="8"/>
        <rFont val="Arial"/>
        <family val="2"/>
      </rPr>
      <t>+ q</t>
    </r>
    <r>
      <rPr>
        <vertAlign val="subscript"/>
        <sz val="8"/>
        <rFont val="Arial"/>
        <family val="2"/>
      </rPr>
      <t>LW</t>
    </r>
    <r>
      <rPr>
        <sz val="8"/>
        <rFont val="Arial"/>
        <family val="2"/>
      </rPr>
      <t xml:space="preserve"> - </t>
    </r>
    <r>
      <rPr>
        <sz val="8"/>
        <rFont val="Symbol"/>
        <family val="1"/>
      </rPr>
      <t xml:space="preserve">e * s </t>
    </r>
    <r>
      <rPr>
        <sz val="8"/>
        <rFont val="Arial"/>
        <family val="2"/>
      </rPr>
      <t>* F *T</t>
    </r>
    <r>
      <rPr>
        <vertAlign val="subscript"/>
        <sz val="8"/>
        <rFont val="Arial"/>
        <family val="2"/>
      </rPr>
      <t>sup^</t>
    </r>
    <r>
      <rPr>
        <sz val="8"/>
        <rFont val="Arial"/>
        <family val="2"/>
      </rPr>
      <t>4 -1.24 * (T</t>
    </r>
    <r>
      <rPr>
        <vertAlign val="subscript"/>
        <sz val="8"/>
        <rFont val="Arial"/>
        <family val="2"/>
      </rPr>
      <t xml:space="preserve">sup </t>
    </r>
    <r>
      <rPr>
        <sz val="8"/>
        <rFont val="Arial"/>
        <family val="2"/>
      </rPr>
      <t>- T</t>
    </r>
    <r>
      <rPr>
        <vertAlign val="subscript"/>
        <sz val="8"/>
        <rFont val="Arial"/>
        <family val="2"/>
      </rPr>
      <t>o</t>
    </r>
    <r>
      <rPr>
        <sz val="8"/>
        <rFont val="Arial"/>
        <family val="2"/>
      </rPr>
      <t>)^(4/3)  = 0</t>
    </r>
  </si>
  <si>
    <r>
      <rPr>
        <b/>
        <sz val="8"/>
        <color indexed="40"/>
        <rFont val="Arial"/>
        <family val="2"/>
      </rPr>
      <t>Note 2</t>
    </r>
    <r>
      <rPr>
        <sz val="8"/>
        <rFont val="Arial"/>
        <family val="2"/>
      </rPr>
      <t>.  For a better estimation, see: www.piping-tools.net, file:</t>
    </r>
  </si>
  <si>
    <r>
      <t>a * e</t>
    </r>
    <r>
      <rPr>
        <vertAlign val="subscript"/>
        <sz val="10"/>
        <rFont val="Arial"/>
        <family val="2"/>
      </rPr>
      <t>sky</t>
    </r>
    <r>
      <rPr>
        <sz val="10"/>
        <rFont val="Arial"/>
        <family val="2"/>
      </rPr>
      <t xml:space="preserve"> * F</t>
    </r>
    <r>
      <rPr>
        <vertAlign val="subscript"/>
        <sz val="10"/>
        <rFont val="Arial"/>
        <family val="2"/>
      </rPr>
      <t>sky</t>
    </r>
    <r>
      <rPr>
        <sz val="10"/>
        <rFont val="Arial"/>
        <family val="2"/>
      </rPr>
      <t xml:space="preserve"> * </t>
    </r>
    <r>
      <rPr>
        <sz val="10"/>
        <rFont val="Symbol"/>
        <family val="1"/>
      </rPr>
      <t xml:space="preserve">s </t>
    </r>
    <r>
      <rPr>
        <sz val="10"/>
        <rFont val="Arial"/>
        <family val="2"/>
      </rPr>
      <t>* T</t>
    </r>
    <r>
      <rPr>
        <vertAlign val="subscript"/>
        <sz val="10"/>
        <rFont val="Arial"/>
        <family val="2"/>
      </rPr>
      <t>skyo</t>
    </r>
    <r>
      <rPr>
        <sz val="10"/>
        <rFont val="Arial"/>
        <family val="2"/>
      </rPr>
      <t>^4</t>
    </r>
  </si>
  <si>
    <t>Page 1 of 2</t>
  </si>
  <si>
    <t>Page 2 of 2</t>
  </si>
  <si>
    <t xml:space="preserve">alloy 75S-T6  (weathered aluminium). The convection </t>
  </si>
  <si>
    <t>The energy balance on the surface for a unit area is</t>
  </si>
  <si>
    <r>
      <t>a * e</t>
    </r>
    <r>
      <rPr>
        <vertAlign val="subscript"/>
        <sz val="10"/>
        <rFont val="Arial"/>
        <family val="2"/>
      </rPr>
      <t>cielo</t>
    </r>
    <r>
      <rPr>
        <sz val="10"/>
        <rFont val="Arial"/>
        <family val="2"/>
      </rPr>
      <t xml:space="preserve"> * F</t>
    </r>
    <r>
      <rPr>
        <vertAlign val="subscript"/>
        <sz val="10"/>
        <rFont val="Arial"/>
        <family val="2"/>
      </rPr>
      <t>cielo</t>
    </r>
    <r>
      <rPr>
        <sz val="10"/>
        <rFont val="Arial"/>
        <family val="2"/>
      </rPr>
      <t xml:space="preserve"> * </t>
    </r>
    <r>
      <rPr>
        <sz val="10"/>
        <rFont val="Symbol"/>
        <family val="1"/>
      </rPr>
      <t xml:space="preserve">s </t>
    </r>
    <r>
      <rPr>
        <sz val="10"/>
        <rFont val="Arial"/>
        <family val="2"/>
      </rPr>
      <t>* T</t>
    </r>
    <r>
      <rPr>
        <vertAlign val="subscript"/>
        <sz val="10"/>
        <rFont val="Arial"/>
        <family val="2"/>
      </rPr>
      <t>cielo</t>
    </r>
    <r>
      <rPr>
        <sz val="10"/>
        <rFont val="Arial"/>
        <family val="2"/>
      </rPr>
      <t>^4</t>
    </r>
  </si>
  <si>
    <t>ºC )</t>
  </si>
  <si>
    <r>
      <t>Surface temperature  t</t>
    </r>
    <r>
      <rPr>
        <vertAlign val="subscript"/>
        <sz val="10"/>
        <rFont val="Arial"/>
        <family val="2"/>
      </rPr>
      <t>sup</t>
    </r>
    <r>
      <rPr>
        <sz val="10"/>
        <rFont val="Arial"/>
        <family val="2"/>
      </rPr>
      <t>.</t>
    </r>
  </si>
  <si>
    <r>
      <t>Must be initially assumed with  t</t>
    </r>
    <r>
      <rPr>
        <vertAlign val="subscript"/>
        <sz val="10"/>
        <rFont val="Arial"/>
        <family val="2"/>
      </rPr>
      <t>sup</t>
    </r>
    <r>
      <rPr>
        <sz val="10"/>
        <rFont val="Arial"/>
        <family val="2"/>
      </rPr>
      <t xml:space="preserve">  &gt; t</t>
    </r>
    <r>
      <rPr>
        <vertAlign val="subscript"/>
        <sz val="10"/>
        <rFont val="Arial"/>
        <family val="2"/>
      </rPr>
      <t>o</t>
    </r>
  </si>
  <si>
    <r>
      <t xml:space="preserve">          ( t</t>
    </r>
    <r>
      <rPr>
        <vertAlign val="subscript"/>
        <sz val="8"/>
        <rFont val="Arial"/>
        <family val="2"/>
      </rPr>
      <t>o</t>
    </r>
    <r>
      <rPr>
        <sz val="8"/>
        <rFont val="Arial"/>
        <family val="2"/>
      </rPr>
      <t xml:space="preserve"> =</t>
    </r>
  </si>
  <si>
    <r>
      <t xml:space="preserve">where </t>
    </r>
    <r>
      <rPr>
        <sz val="9"/>
        <rFont val="Arial"/>
        <family val="2"/>
      </rPr>
      <t xml:space="preserve"> </t>
    </r>
    <r>
      <rPr>
        <sz val="9"/>
        <color indexed="40"/>
        <rFont val="Arial"/>
        <family val="2"/>
      </rPr>
      <t>(Note 1)</t>
    </r>
  </si>
  <si>
    <t>For some explanatory notes, see Case B</t>
  </si>
  <si>
    <t>Rev. cjc. 04.08.2016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</si>
</sst>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"/>
    <numFmt numFmtId="165" formatCode="0.0"/>
  </numFmts>
  <fonts count="68">
    <font>
      <sz val="10"/>
      <name val="Arial"/>
      <family val="0"/>
    </font>
    <font>
      <sz val="11"/>
      <color indexed="8"/>
      <name val="Calibri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2"/>
      <name val="Symbol"/>
      <family val="1"/>
    </font>
    <font>
      <sz val="12"/>
      <name val="Arial"/>
      <family val="2"/>
    </font>
    <font>
      <sz val="8"/>
      <color indexed="40"/>
      <name val="Arial"/>
      <family val="2"/>
    </font>
    <font>
      <b/>
      <sz val="8"/>
      <name val="Arial"/>
      <family val="2"/>
    </font>
    <font>
      <b/>
      <sz val="8"/>
      <color indexed="40"/>
      <name val="Arial"/>
      <family val="2"/>
    </font>
    <font>
      <sz val="8"/>
      <name val="Symbol"/>
      <family val="1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2"/>
      <color indexed="40"/>
      <name val="Arial"/>
      <family val="2"/>
    </font>
    <font>
      <b/>
      <sz val="10"/>
      <color indexed="40"/>
      <name val="Arial"/>
      <family val="2"/>
    </font>
    <font>
      <b/>
      <sz val="10"/>
      <color indexed="36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vertAlign val="subscript"/>
      <sz val="8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b/>
      <sz val="11"/>
      <color indexed="36"/>
      <name val="Arial"/>
      <family val="2"/>
    </font>
    <font>
      <sz val="9"/>
      <color indexed="4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color indexed="8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rgb="FF00B0F0"/>
      <name val="Arial"/>
      <family val="2"/>
    </font>
    <font>
      <sz val="8"/>
      <color rgb="FF00B0F0"/>
      <name val="Arial"/>
      <family val="2"/>
    </font>
    <font>
      <b/>
      <sz val="10"/>
      <color rgb="FF00B0F0"/>
      <name val="Arial"/>
      <family val="2"/>
    </font>
    <font>
      <b/>
      <sz val="10"/>
      <color rgb="FF7030A0"/>
      <name val="Arial"/>
      <family val="2"/>
    </font>
    <font>
      <b/>
      <sz val="11"/>
      <color rgb="FF7030A0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7030A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00B0F0"/>
      </left>
      <right/>
      <top/>
      <bottom/>
    </border>
    <border>
      <left style="double">
        <color rgb="FF00B0F0"/>
      </left>
      <right/>
      <top style="double">
        <color rgb="FF00B0F0"/>
      </top>
      <bottom/>
    </border>
    <border>
      <left/>
      <right/>
      <top style="double">
        <color rgb="FF00B0F0"/>
      </top>
      <bottom/>
    </border>
    <border>
      <left style="double">
        <color rgb="FF00B0F0"/>
      </left>
      <right/>
      <top/>
      <bottom style="double">
        <color rgb="FF00B0F0"/>
      </bottom>
    </border>
    <border>
      <left/>
      <right/>
      <top/>
      <bottom style="double">
        <color rgb="FF00B0F0"/>
      </bottom>
    </border>
    <border>
      <left/>
      <right style="double">
        <color rgb="FF00B0F0"/>
      </right>
      <top style="double">
        <color rgb="FF00B0F0"/>
      </top>
      <bottom/>
    </border>
    <border>
      <left/>
      <right style="double">
        <color rgb="FF00B0F0"/>
      </right>
      <top/>
      <bottom/>
    </border>
    <border>
      <left/>
      <right style="double">
        <color rgb="FF00B0F0"/>
      </right>
      <top/>
      <bottom style="double">
        <color rgb="FF00B0F0"/>
      </bottom>
    </border>
    <border>
      <left style="thin">
        <color rgb="FF00B0F0"/>
      </left>
      <right/>
      <top/>
      <bottom/>
    </border>
    <border>
      <left/>
      <right/>
      <top style="thin">
        <color rgb="FF00B0F0"/>
      </top>
      <bottom/>
    </border>
    <border>
      <left style="thick">
        <color rgb="FF00B0F0"/>
      </left>
      <right/>
      <top style="thick">
        <color rgb="FF00B0F0"/>
      </top>
      <bottom style="thick">
        <color rgb="FF00B0F0"/>
      </bottom>
    </border>
    <border>
      <left/>
      <right/>
      <top style="thick">
        <color rgb="FF00B0F0"/>
      </top>
      <bottom style="thick">
        <color rgb="FF00B0F0"/>
      </bottom>
    </border>
    <border>
      <left style="thin">
        <color rgb="FF00B0F0"/>
      </left>
      <right/>
      <top style="thin">
        <color rgb="FF00B0F0"/>
      </top>
      <bottom/>
    </border>
    <border>
      <left/>
      <right style="thin">
        <color rgb="FF00B0F0"/>
      </right>
      <top style="thin">
        <color rgb="FF00B0F0"/>
      </top>
      <bottom/>
    </border>
    <border>
      <left/>
      <right style="thin">
        <color rgb="FF00B0F0"/>
      </right>
      <top/>
      <bottom/>
    </border>
    <border>
      <left style="thin">
        <color rgb="FF00B0F0"/>
      </left>
      <right/>
      <top/>
      <bottom style="thin">
        <color rgb="FF00B0F0"/>
      </bottom>
    </border>
    <border>
      <left/>
      <right/>
      <top/>
      <bottom style="thin">
        <color rgb="FF00B0F0"/>
      </bottom>
    </border>
    <border>
      <left/>
      <right style="thin">
        <color rgb="FF00B0F0"/>
      </right>
      <top/>
      <bottom style="thin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thin">
        <color rgb="FF00B0F0"/>
      </left>
      <right style="thin">
        <color rgb="FF00B0F0"/>
      </right>
      <top/>
      <bottom style="thin">
        <color rgb="FF00B0F0"/>
      </bottom>
    </border>
    <border>
      <left style="thin">
        <color theme="5" tint="-0.24993999302387238"/>
      </left>
      <right style="thin">
        <color theme="5" tint="-0.24993999302387238"/>
      </right>
      <top style="thin">
        <color theme="5" tint="-0.24993999302387238"/>
      </top>
      <bottom style="thin">
        <color theme="5" tint="-0.24993999302387238"/>
      </bottom>
    </border>
    <border>
      <left style="thin">
        <color rgb="FF00B0F0"/>
      </left>
      <right/>
      <top style="thin">
        <color rgb="FF00B0F0"/>
      </top>
      <bottom style="thin">
        <color rgb="FF00B0F0"/>
      </bottom>
    </border>
    <border>
      <left/>
      <right/>
      <top style="thin">
        <color rgb="FF00B0F0"/>
      </top>
      <bottom style="thin">
        <color rgb="FF00B0F0"/>
      </bottom>
    </border>
    <border>
      <left/>
      <right style="thin">
        <color rgb="FF00B0F0"/>
      </right>
      <top style="thin">
        <color rgb="FF00B0F0"/>
      </top>
      <bottom style="thin">
        <color rgb="FF00B0F0"/>
      </bottom>
    </border>
    <border>
      <left/>
      <right style="thick">
        <color rgb="FF00B0F0"/>
      </right>
      <top style="thick">
        <color rgb="FF00B0F0"/>
      </top>
      <bottom style="thick">
        <color rgb="FF00B0F0"/>
      </bottom>
    </border>
    <border>
      <left style="thick">
        <color rgb="FF7030A0"/>
      </left>
      <right style="thick">
        <color rgb="FF7030A0"/>
      </right>
      <top style="thick">
        <color rgb="FF7030A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1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1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0" fillId="0" borderId="23" xfId="0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165" fontId="0" fillId="33" borderId="26" xfId="0" applyNumberFormat="1" applyFont="1" applyFill="1" applyBorder="1" applyAlignment="1">
      <alignment horizontal="center" vertical="center"/>
    </xf>
    <xf numFmtId="11" fontId="0" fillId="0" borderId="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61" fillId="0" borderId="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horizontal="left" vertical="center"/>
    </xf>
    <xf numFmtId="11" fontId="0" fillId="0" borderId="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62" fillId="0" borderId="0" xfId="0" applyFont="1" applyBorder="1" applyAlignment="1">
      <alignment vertical="center"/>
    </xf>
    <xf numFmtId="0" fontId="63" fillId="0" borderId="24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6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34" borderId="18" xfId="0" applyFill="1" applyBorder="1" applyAlignment="1">
      <alignment horizontal="right" vertical="center"/>
    </xf>
    <xf numFmtId="0" fontId="0" fillId="0" borderId="22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34" borderId="24" xfId="0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24" xfId="0" applyBorder="1" applyAlignment="1">
      <alignment horizontal="center"/>
    </xf>
    <xf numFmtId="0" fontId="64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2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5" borderId="29" xfId="0" applyFont="1" applyFill="1" applyBorder="1" applyAlignment="1">
      <alignment vertical="center"/>
    </xf>
    <xf numFmtId="0" fontId="0" fillId="35" borderId="28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4" fillId="0" borderId="25" xfId="0" applyFont="1" applyBorder="1" applyAlignment="1">
      <alignment vertical="center"/>
    </xf>
    <xf numFmtId="0" fontId="0" fillId="0" borderId="18" xfId="0" applyFill="1" applyBorder="1" applyAlignment="1">
      <alignment horizontal="left" vertical="center"/>
    </xf>
    <xf numFmtId="164" fontId="65" fillId="0" borderId="31" xfId="0" applyNumberFormat="1" applyFont="1" applyBorder="1" applyAlignment="1">
      <alignment horizontal="center" vertical="center"/>
    </xf>
    <xf numFmtId="165" fontId="0" fillId="0" borderId="14" xfId="0" applyNumberFormat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36" borderId="27" xfId="0" applyFill="1" applyBorder="1" applyAlignment="1">
      <alignment vertical="center"/>
    </xf>
    <xf numFmtId="0" fontId="0" fillId="19" borderId="32" xfId="0" applyFill="1" applyBorder="1" applyAlignment="1">
      <alignment vertical="center"/>
    </xf>
    <xf numFmtId="0" fontId="0" fillId="19" borderId="33" xfId="0" applyFill="1" applyBorder="1" applyAlignment="1">
      <alignment vertical="center"/>
    </xf>
    <xf numFmtId="0" fontId="0" fillId="19" borderId="34" xfId="0" applyFill="1" applyBorder="1" applyAlignment="1">
      <alignment vertical="center"/>
    </xf>
    <xf numFmtId="0" fontId="0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5" xfId="0" applyBorder="1" applyAlignment="1">
      <alignment vertical="center"/>
    </xf>
    <xf numFmtId="0" fontId="63" fillId="0" borderId="15" xfId="0" applyFont="1" applyBorder="1" applyAlignment="1">
      <alignment horizontal="right" vertical="center"/>
    </xf>
    <xf numFmtId="0" fontId="0" fillId="33" borderId="29" xfId="0" applyFont="1" applyFill="1" applyBorder="1" applyAlignment="1">
      <alignment horizontal="center" vertical="center"/>
    </xf>
    <xf numFmtId="165" fontId="0" fillId="33" borderId="29" xfId="0" applyNumberFormat="1" applyFont="1" applyFill="1" applyBorder="1" applyAlignment="1">
      <alignment horizontal="center" vertical="center"/>
    </xf>
    <xf numFmtId="1" fontId="0" fillId="0" borderId="27" xfId="0" applyNumberFormat="1" applyBorder="1" applyAlignment="1">
      <alignment horizontal="center"/>
    </xf>
    <xf numFmtId="164" fontId="66" fillId="0" borderId="36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0" fillId="19" borderId="25" xfId="0" applyFill="1" applyBorder="1" applyAlignment="1">
      <alignment vertical="center"/>
    </xf>
    <xf numFmtId="0" fontId="0" fillId="19" borderId="26" xfId="0" applyFill="1" applyBorder="1" applyAlignment="1">
      <alignment vertical="center"/>
    </xf>
    <xf numFmtId="0" fontId="0" fillId="19" borderId="27" xfId="0" applyFill="1" applyBorder="1" applyAlignment="1">
      <alignment vertical="center"/>
    </xf>
    <xf numFmtId="1" fontId="67" fillId="37" borderId="0" xfId="0" applyNumberFormat="1" applyFont="1" applyFill="1" applyBorder="1" applyAlignment="1">
      <alignment horizontal="center" vertical="center"/>
    </xf>
    <xf numFmtId="1" fontId="67" fillId="37" borderId="29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21</xdr:row>
      <xdr:rowOff>38100</xdr:rowOff>
    </xdr:from>
    <xdr:to>
      <xdr:col>2</xdr:col>
      <xdr:colOff>419100</xdr:colOff>
      <xdr:row>23</xdr:row>
      <xdr:rowOff>114300</xdr:rowOff>
    </xdr:to>
    <xdr:sp>
      <xdr:nvSpPr>
        <xdr:cNvPr id="1" name="Line 2"/>
        <xdr:cNvSpPr>
          <a:spLocks/>
        </xdr:cNvSpPr>
      </xdr:nvSpPr>
      <xdr:spPr>
        <a:xfrm>
          <a:off x="990600" y="38766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20</xdr:row>
      <xdr:rowOff>142875</xdr:rowOff>
    </xdr:from>
    <xdr:to>
      <xdr:col>2</xdr:col>
      <xdr:colOff>419100</xdr:colOff>
      <xdr:row>22</xdr:row>
      <xdr:rowOff>85725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714375" y="3819525"/>
          <a:ext cx="2857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SW </a:t>
          </a:r>
        </a:p>
      </xdr:txBody>
    </xdr:sp>
    <xdr:clientData/>
  </xdr:twoCellAnchor>
  <xdr:twoCellAnchor>
    <xdr:from>
      <xdr:col>3</xdr:col>
      <xdr:colOff>742950</xdr:colOff>
      <xdr:row>22</xdr:row>
      <xdr:rowOff>76200</xdr:rowOff>
    </xdr:from>
    <xdr:to>
      <xdr:col>3</xdr:col>
      <xdr:colOff>742950</xdr:colOff>
      <xdr:row>24</xdr:row>
      <xdr:rowOff>133350</xdr:rowOff>
    </xdr:to>
    <xdr:sp>
      <xdr:nvSpPr>
        <xdr:cNvPr id="3" name="Line 4"/>
        <xdr:cNvSpPr>
          <a:spLocks/>
        </xdr:cNvSpPr>
      </xdr:nvSpPr>
      <xdr:spPr>
        <a:xfrm flipV="1">
          <a:off x="2076450" y="40767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685800</xdr:colOff>
      <xdr:row>20</xdr:row>
      <xdr:rowOff>95250</xdr:rowOff>
    </xdr:from>
    <xdr:to>
      <xdr:col>4</xdr:col>
      <xdr:colOff>257175</xdr:colOff>
      <xdr:row>22</xdr:row>
      <xdr:rowOff>57150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019300" y="3771900"/>
          <a:ext cx="3333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conv </a:t>
          </a:r>
        </a:p>
      </xdr:txBody>
    </xdr:sp>
    <xdr:clientData/>
  </xdr:twoCellAnchor>
  <xdr:twoCellAnchor>
    <xdr:from>
      <xdr:col>4</xdr:col>
      <xdr:colOff>304800</xdr:colOff>
      <xdr:row>25</xdr:row>
      <xdr:rowOff>47625</xdr:rowOff>
    </xdr:from>
    <xdr:to>
      <xdr:col>4</xdr:col>
      <xdr:colOff>304800</xdr:colOff>
      <xdr:row>27</xdr:row>
      <xdr:rowOff>9525</xdr:rowOff>
    </xdr:to>
    <xdr:sp>
      <xdr:nvSpPr>
        <xdr:cNvPr id="5" name="Line 6"/>
        <xdr:cNvSpPr>
          <a:spLocks/>
        </xdr:cNvSpPr>
      </xdr:nvSpPr>
      <xdr:spPr>
        <a:xfrm>
          <a:off x="2400300" y="45339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104775</xdr:rowOff>
    </xdr:from>
    <xdr:to>
      <xdr:col>4</xdr:col>
      <xdr:colOff>742950</xdr:colOff>
      <xdr:row>28</xdr:row>
      <xdr:rowOff>66675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2514600" y="4752975"/>
          <a:ext cx="3333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cond</a:t>
          </a:r>
        </a:p>
      </xdr:txBody>
    </xdr:sp>
    <xdr:clientData/>
  </xdr:twoCellAnchor>
  <xdr:twoCellAnchor>
    <xdr:from>
      <xdr:col>2</xdr:col>
      <xdr:colOff>114300</xdr:colOff>
      <xdr:row>24</xdr:row>
      <xdr:rowOff>0</xdr:rowOff>
    </xdr:from>
    <xdr:to>
      <xdr:col>2</xdr:col>
      <xdr:colOff>371475</xdr:colOff>
      <xdr:row>24</xdr:row>
      <xdr:rowOff>161925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685800" y="4324350"/>
          <a:ext cx="257175" cy="1619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a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</a:t>
          </a:r>
        </a:p>
      </xdr:txBody>
    </xdr:sp>
    <xdr:clientData/>
  </xdr:twoCellAnchor>
  <xdr:twoCellAnchor>
    <xdr:from>
      <xdr:col>5</xdr:col>
      <xdr:colOff>142875</xdr:colOff>
      <xdr:row>21</xdr:row>
      <xdr:rowOff>9525</xdr:rowOff>
    </xdr:from>
    <xdr:to>
      <xdr:col>5</xdr:col>
      <xdr:colOff>142875</xdr:colOff>
      <xdr:row>23</xdr:row>
      <xdr:rowOff>161925</xdr:rowOff>
    </xdr:to>
    <xdr:sp>
      <xdr:nvSpPr>
        <xdr:cNvPr id="8" name="Line 14"/>
        <xdr:cNvSpPr>
          <a:spLocks/>
        </xdr:cNvSpPr>
      </xdr:nvSpPr>
      <xdr:spPr>
        <a:xfrm flipV="1">
          <a:off x="3000375" y="384810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24</xdr:row>
      <xdr:rowOff>0</xdr:rowOff>
    </xdr:from>
    <xdr:to>
      <xdr:col>5</xdr:col>
      <xdr:colOff>257175</xdr:colOff>
      <xdr:row>24</xdr:row>
      <xdr:rowOff>161925</xdr:rowOff>
    </xdr:to>
    <xdr:sp>
      <xdr:nvSpPr>
        <xdr:cNvPr id="9" name="Text Box 15"/>
        <xdr:cNvSpPr txBox="1">
          <a:spLocks noChangeArrowheads="1"/>
        </xdr:cNvSpPr>
      </xdr:nvSpPr>
      <xdr:spPr>
        <a:xfrm>
          <a:off x="2876550" y="4324350"/>
          <a:ext cx="238125" cy="1619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
</a:t>
          </a:r>
        </a:p>
      </xdr:txBody>
    </xdr:sp>
    <xdr:clientData/>
  </xdr:twoCellAnchor>
  <xdr:twoCellAnchor>
    <xdr:from>
      <xdr:col>5</xdr:col>
      <xdr:colOff>200025</xdr:colOff>
      <xdr:row>20</xdr:row>
      <xdr:rowOff>161925</xdr:rowOff>
    </xdr:from>
    <xdr:to>
      <xdr:col>5</xdr:col>
      <xdr:colOff>657225</xdr:colOff>
      <xdr:row>22</xdr:row>
      <xdr:rowOff>19050</xdr:rowOff>
    </xdr:to>
    <xdr:sp>
      <xdr:nvSpPr>
        <xdr:cNvPr id="10" name="Text Box 16"/>
        <xdr:cNvSpPr txBox="1">
          <a:spLocks noChangeArrowheads="1"/>
        </xdr:cNvSpPr>
      </xdr:nvSpPr>
      <xdr:spPr>
        <a:xfrm>
          <a:off x="3057525" y="3838575"/>
          <a:ext cx="457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emmited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3</xdr:col>
      <xdr:colOff>9525</xdr:colOff>
      <xdr:row>21</xdr:row>
      <xdr:rowOff>9525</xdr:rowOff>
    </xdr:from>
    <xdr:to>
      <xdr:col>3</xdr:col>
      <xdr:colOff>381000</xdr:colOff>
      <xdr:row>22</xdr:row>
      <xdr:rowOff>47625</xdr:rowOff>
    </xdr:to>
    <xdr:sp>
      <xdr:nvSpPr>
        <xdr:cNvPr id="11" name="Text Box 17"/>
        <xdr:cNvSpPr txBox="1">
          <a:spLocks noChangeArrowheads="1"/>
        </xdr:cNvSpPr>
      </xdr:nvSpPr>
      <xdr:spPr>
        <a:xfrm>
          <a:off x="1343025" y="3848100"/>
          <a:ext cx="3810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LW</a:t>
          </a:r>
        </a:p>
      </xdr:txBody>
    </xdr:sp>
    <xdr:clientData/>
  </xdr:twoCellAnchor>
  <xdr:twoCellAnchor>
    <xdr:from>
      <xdr:col>3</xdr:col>
      <xdr:colOff>276225</xdr:colOff>
      <xdr:row>21</xdr:row>
      <xdr:rowOff>9525</xdr:rowOff>
    </xdr:from>
    <xdr:to>
      <xdr:col>3</xdr:col>
      <xdr:colOff>285750</xdr:colOff>
      <xdr:row>23</xdr:row>
      <xdr:rowOff>152400</xdr:rowOff>
    </xdr:to>
    <xdr:sp>
      <xdr:nvSpPr>
        <xdr:cNvPr id="12" name="Line 18"/>
        <xdr:cNvSpPr>
          <a:spLocks/>
        </xdr:cNvSpPr>
      </xdr:nvSpPr>
      <xdr:spPr>
        <a:xfrm flipH="1">
          <a:off x="1609725" y="3848100"/>
          <a:ext cx="190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523875</xdr:colOff>
      <xdr:row>55</xdr:row>
      <xdr:rowOff>114300</xdr:rowOff>
    </xdr:from>
    <xdr:ext cx="209550" cy="209550"/>
    <xdr:sp>
      <xdr:nvSpPr>
        <xdr:cNvPr id="13" name="TextBox 1"/>
        <xdr:cNvSpPr txBox="1">
          <a:spLocks noChangeArrowheads="1"/>
        </xdr:cNvSpPr>
      </xdr:nvSpPr>
      <xdr:spPr>
        <a:xfrm>
          <a:off x="10067925" y="9915525"/>
          <a:ext cx="209550" cy="209550"/>
        </a:xfrm>
        <a:prstGeom prst="rect">
          <a:avLst/>
        </a:prstGeom>
        <a:solidFill>
          <a:srgbClr val="000000">
            <a:alpha val="0"/>
          </a:srgbClr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ºC</a:t>
          </a:r>
        </a:p>
      </xdr:txBody>
    </xdr:sp>
    <xdr:clientData/>
  </xdr:oneCellAnchor>
  <xdr:twoCellAnchor>
    <xdr:from>
      <xdr:col>2</xdr:col>
      <xdr:colOff>85725</xdr:colOff>
      <xdr:row>25</xdr:row>
      <xdr:rowOff>19050</xdr:rowOff>
    </xdr:from>
    <xdr:to>
      <xdr:col>5</xdr:col>
      <xdr:colOff>657225</xdr:colOff>
      <xdr:row>26</xdr:row>
      <xdr:rowOff>19050</xdr:rowOff>
    </xdr:to>
    <xdr:sp>
      <xdr:nvSpPr>
        <xdr:cNvPr id="14" name="Rectangle 3"/>
        <xdr:cNvSpPr>
          <a:spLocks/>
        </xdr:cNvSpPr>
      </xdr:nvSpPr>
      <xdr:spPr>
        <a:xfrm>
          <a:off x="657225" y="4505325"/>
          <a:ext cx="2857500" cy="1619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8</xdr:row>
      <xdr:rowOff>104775</xdr:rowOff>
    </xdr:from>
    <xdr:to>
      <xdr:col>7</xdr:col>
      <xdr:colOff>352425</xdr:colOff>
      <xdr:row>11</xdr:row>
      <xdr:rowOff>38100</xdr:rowOff>
    </xdr:to>
    <xdr:sp>
      <xdr:nvSpPr>
        <xdr:cNvPr id="1" name="Line 2"/>
        <xdr:cNvSpPr>
          <a:spLocks/>
        </xdr:cNvSpPr>
      </xdr:nvSpPr>
      <xdr:spPr>
        <a:xfrm>
          <a:off x="4362450" y="1476375"/>
          <a:ext cx="0" cy="476250"/>
        </a:xfrm>
        <a:prstGeom prst="line">
          <a:avLst/>
        </a:prstGeom>
        <a:noFill/>
        <a:ln w="28575" cmpd="sng">
          <a:solidFill>
            <a:srgbClr val="00B0F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7</xdr:row>
      <xdr:rowOff>38100</xdr:rowOff>
    </xdr:from>
    <xdr:to>
      <xdr:col>7</xdr:col>
      <xdr:colOff>504825</xdr:colOff>
      <xdr:row>8</xdr:row>
      <xdr:rowOff>161925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238625" y="1247775"/>
          <a:ext cx="276225" cy="28575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SW </a:t>
          </a:r>
        </a:p>
      </xdr:txBody>
    </xdr:sp>
    <xdr:clientData/>
  </xdr:twoCellAnchor>
  <xdr:twoCellAnchor>
    <xdr:from>
      <xdr:col>9</xdr:col>
      <xdr:colOff>9525</xdr:colOff>
      <xdr:row>7</xdr:row>
      <xdr:rowOff>161925</xdr:rowOff>
    </xdr:from>
    <xdr:to>
      <xdr:col>9</xdr:col>
      <xdr:colOff>9525</xdr:colOff>
      <xdr:row>11</xdr:row>
      <xdr:rowOff>19050</xdr:rowOff>
    </xdr:to>
    <xdr:sp>
      <xdr:nvSpPr>
        <xdr:cNvPr id="3" name="Line 4"/>
        <xdr:cNvSpPr>
          <a:spLocks/>
        </xdr:cNvSpPr>
      </xdr:nvSpPr>
      <xdr:spPr>
        <a:xfrm flipV="1">
          <a:off x="5543550" y="1371600"/>
          <a:ext cx="0" cy="561975"/>
        </a:xfrm>
        <a:prstGeom prst="line">
          <a:avLst/>
        </a:prstGeom>
        <a:noFill/>
        <a:ln w="28575" cmpd="sng">
          <a:solidFill>
            <a:srgbClr val="00B0F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11</xdr:row>
      <xdr:rowOff>0</xdr:rowOff>
    </xdr:from>
    <xdr:to>
      <xdr:col>9</xdr:col>
      <xdr:colOff>200025</xdr:colOff>
      <xdr:row>12</xdr:row>
      <xdr:rowOff>161925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400675" y="1914525"/>
          <a:ext cx="3333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conv </a:t>
          </a:r>
        </a:p>
      </xdr:txBody>
    </xdr:sp>
    <xdr:clientData/>
  </xdr:twoCellAnchor>
  <xdr:twoCellAnchor>
    <xdr:from>
      <xdr:col>8</xdr:col>
      <xdr:colOff>533400</xdr:colOff>
      <xdr:row>12</xdr:row>
      <xdr:rowOff>85725</xdr:rowOff>
    </xdr:from>
    <xdr:to>
      <xdr:col>8</xdr:col>
      <xdr:colOff>533400</xdr:colOff>
      <xdr:row>14</xdr:row>
      <xdr:rowOff>28575</xdr:rowOff>
    </xdr:to>
    <xdr:sp>
      <xdr:nvSpPr>
        <xdr:cNvPr id="5" name="Line 6"/>
        <xdr:cNvSpPr>
          <a:spLocks/>
        </xdr:cNvSpPr>
      </xdr:nvSpPr>
      <xdr:spPr>
        <a:xfrm>
          <a:off x="5305425" y="2200275"/>
          <a:ext cx="0" cy="352425"/>
        </a:xfrm>
        <a:prstGeom prst="line">
          <a:avLst/>
        </a:prstGeom>
        <a:noFill/>
        <a:ln w="28575" cmpd="sng">
          <a:solidFill>
            <a:srgbClr val="00B0F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13</xdr:row>
      <xdr:rowOff>171450</xdr:rowOff>
    </xdr:from>
    <xdr:to>
      <xdr:col>9</xdr:col>
      <xdr:colOff>152400</xdr:colOff>
      <xdr:row>15</xdr:row>
      <xdr:rowOff>104775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153025" y="2495550"/>
          <a:ext cx="5334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conducted</a:t>
          </a:r>
        </a:p>
      </xdr:txBody>
    </xdr:sp>
    <xdr:clientData/>
  </xdr:twoCellAnchor>
  <xdr:twoCellAnchor>
    <xdr:from>
      <xdr:col>7</xdr:col>
      <xdr:colOff>161925</xdr:colOff>
      <xdr:row>11</xdr:row>
      <xdr:rowOff>0</xdr:rowOff>
    </xdr:from>
    <xdr:to>
      <xdr:col>7</xdr:col>
      <xdr:colOff>419100</xdr:colOff>
      <xdr:row>11</xdr:row>
      <xdr:rowOff>161925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4171950" y="1914525"/>
          <a:ext cx="2571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a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10</xdr:col>
      <xdr:colOff>19050</xdr:colOff>
      <xdr:row>8</xdr:row>
      <xdr:rowOff>38100</xdr:rowOff>
    </xdr:from>
    <xdr:to>
      <xdr:col>10</xdr:col>
      <xdr:colOff>19050</xdr:colOff>
      <xdr:row>11</xdr:row>
      <xdr:rowOff>9525</xdr:rowOff>
    </xdr:to>
    <xdr:sp>
      <xdr:nvSpPr>
        <xdr:cNvPr id="8" name="Line 14"/>
        <xdr:cNvSpPr>
          <a:spLocks/>
        </xdr:cNvSpPr>
      </xdr:nvSpPr>
      <xdr:spPr>
        <a:xfrm flipV="1">
          <a:off x="6334125" y="1409700"/>
          <a:ext cx="0" cy="514350"/>
        </a:xfrm>
        <a:prstGeom prst="line">
          <a:avLst/>
        </a:prstGeom>
        <a:noFill/>
        <a:ln w="28575" cmpd="sng">
          <a:solidFill>
            <a:srgbClr val="00B0F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466725</xdr:colOff>
      <xdr:row>10</xdr:row>
      <xdr:rowOff>180975</xdr:rowOff>
    </xdr:from>
    <xdr:to>
      <xdr:col>10</xdr:col>
      <xdr:colOff>704850</xdr:colOff>
      <xdr:row>11</xdr:row>
      <xdr:rowOff>161925</xdr:rowOff>
    </xdr:to>
    <xdr:sp>
      <xdr:nvSpPr>
        <xdr:cNvPr id="9" name="Text Box 15"/>
        <xdr:cNvSpPr txBox="1">
          <a:spLocks noChangeArrowheads="1"/>
        </xdr:cNvSpPr>
      </xdr:nvSpPr>
      <xdr:spPr>
        <a:xfrm>
          <a:off x="6781800" y="1905000"/>
          <a:ext cx="2381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9</xdr:col>
      <xdr:colOff>552450</xdr:colOff>
      <xdr:row>11</xdr:row>
      <xdr:rowOff>0</xdr:rowOff>
    </xdr:from>
    <xdr:to>
      <xdr:col>10</xdr:col>
      <xdr:colOff>257175</xdr:colOff>
      <xdr:row>12</xdr:row>
      <xdr:rowOff>38100</xdr:rowOff>
    </xdr:to>
    <xdr:sp>
      <xdr:nvSpPr>
        <xdr:cNvPr id="10" name="Text Box 16"/>
        <xdr:cNvSpPr txBox="1">
          <a:spLocks noChangeArrowheads="1"/>
        </xdr:cNvSpPr>
      </xdr:nvSpPr>
      <xdr:spPr>
        <a:xfrm>
          <a:off x="6086475" y="1914525"/>
          <a:ext cx="4857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emmited</a:t>
          </a:r>
        </a:p>
      </xdr:txBody>
    </xdr:sp>
    <xdr:clientData/>
  </xdr:twoCellAnchor>
  <xdr:twoCellAnchor>
    <xdr:from>
      <xdr:col>8</xdr:col>
      <xdr:colOff>171450</xdr:colOff>
      <xdr:row>7</xdr:row>
      <xdr:rowOff>28575</xdr:rowOff>
    </xdr:from>
    <xdr:to>
      <xdr:col>8</xdr:col>
      <xdr:colOff>542925</xdr:colOff>
      <xdr:row>8</xdr:row>
      <xdr:rowOff>85725</xdr:rowOff>
    </xdr:to>
    <xdr:sp>
      <xdr:nvSpPr>
        <xdr:cNvPr id="11" name="Text Box 17"/>
        <xdr:cNvSpPr txBox="1">
          <a:spLocks noChangeArrowheads="1"/>
        </xdr:cNvSpPr>
      </xdr:nvSpPr>
      <xdr:spPr>
        <a:xfrm>
          <a:off x="4943475" y="1238250"/>
          <a:ext cx="3714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LW</a:t>
          </a:r>
        </a:p>
      </xdr:txBody>
    </xdr:sp>
    <xdr:clientData/>
  </xdr:twoCellAnchor>
  <xdr:twoCellAnchor>
    <xdr:from>
      <xdr:col>8</xdr:col>
      <xdr:colOff>276225</xdr:colOff>
      <xdr:row>8</xdr:row>
      <xdr:rowOff>104775</xdr:rowOff>
    </xdr:from>
    <xdr:to>
      <xdr:col>8</xdr:col>
      <xdr:colOff>285750</xdr:colOff>
      <xdr:row>11</xdr:row>
      <xdr:rowOff>47625</xdr:rowOff>
    </xdr:to>
    <xdr:sp>
      <xdr:nvSpPr>
        <xdr:cNvPr id="12" name="Line 18"/>
        <xdr:cNvSpPr>
          <a:spLocks/>
        </xdr:cNvSpPr>
      </xdr:nvSpPr>
      <xdr:spPr>
        <a:xfrm flipH="1">
          <a:off x="5048250" y="1476375"/>
          <a:ext cx="19050" cy="485775"/>
        </a:xfrm>
        <a:prstGeom prst="line">
          <a:avLst/>
        </a:prstGeom>
        <a:noFill/>
        <a:ln w="28575" cmpd="sng">
          <a:solidFill>
            <a:srgbClr val="00B0F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2</xdr:row>
      <xdr:rowOff>28575</xdr:rowOff>
    </xdr:from>
    <xdr:to>
      <xdr:col>9</xdr:col>
      <xdr:colOff>723900</xdr:colOff>
      <xdr:row>34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71475"/>
          <a:ext cx="6696075" cy="515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371475</xdr:colOff>
      <xdr:row>4</xdr:row>
      <xdr:rowOff>95250</xdr:rowOff>
    </xdr:from>
    <xdr:to>
      <xdr:col>18</xdr:col>
      <xdr:colOff>447675</xdr:colOff>
      <xdr:row>33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86650" y="762000"/>
          <a:ext cx="6172200" cy="475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B1:U62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2" width="4.28125" style="2" customWidth="1"/>
    <col min="3" max="6" width="11.421875" style="2" customWidth="1"/>
    <col min="7" max="7" width="4.421875" style="2" customWidth="1"/>
    <col min="8" max="11" width="11.421875" style="2" customWidth="1"/>
    <col min="12" max="12" width="4.421875" style="2" customWidth="1"/>
    <col min="13" max="18" width="11.421875" style="2" customWidth="1"/>
    <col min="19" max="19" width="0" style="2" hidden="1" customWidth="1"/>
    <col min="20" max="20" width="12.7109375" style="2" customWidth="1"/>
    <col min="21" max="21" width="4.8515625" style="2" customWidth="1"/>
    <col min="22" max="16384" width="11.421875" style="2" customWidth="1"/>
  </cols>
  <sheetData>
    <row r="1" ht="13.5" thickBot="1">
      <c r="U1" s="95" t="s">
        <v>159</v>
      </c>
    </row>
    <row r="2" spans="2:21" ht="13.5" thickTop="1">
      <c r="B2" s="86"/>
      <c r="C2" s="37"/>
      <c r="D2" s="37"/>
      <c r="E2" s="37"/>
      <c r="F2" s="110" t="s">
        <v>135</v>
      </c>
      <c r="G2" s="37"/>
      <c r="H2" s="37"/>
      <c r="I2" s="37"/>
      <c r="J2" s="120" t="s">
        <v>51</v>
      </c>
      <c r="K2" s="37"/>
      <c r="L2" s="37"/>
      <c r="M2" s="37"/>
      <c r="N2" s="37"/>
      <c r="O2" s="37"/>
      <c r="P2" s="37"/>
      <c r="Q2" s="37"/>
      <c r="R2" s="37"/>
      <c r="S2" s="38"/>
      <c r="T2" s="37"/>
      <c r="U2" s="140" t="s">
        <v>148</v>
      </c>
    </row>
    <row r="3" spans="2:21" ht="15">
      <c r="B3" s="85"/>
      <c r="C3" s="90" t="s">
        <v>112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9"/>
      <c r="T3" s="3"/>
      <c r="U3" s="39"/>
    </row>
    <row r="4" spans="2:21" ht="12.75">
      <c r="B4" s="85"/>
      <c r="C4" s="8" t="s">
        <v>113</v>
      </c>
      <c r="G4" s="3"/>
      <c r="M4" s="20" t="s">
        <v>6</v>
      </c>
      <c r="N4" s="3"/>
      <c r="O4" s="3"/>
      <c r="P4" s="3"/>
      <c r="Q4" s="50" t="s">
        <v>10</v>
      </c>
      <c r="R4" s="42"/>
      <c r="S4" s="51"/>
      <c r="T4" s="51"/>
      <c r="U4" s="39"/>
    </row>
    <row r="5" spans="2:21" ht="15.75">
      <c r="B5" s="85"/>
      <c r="C5" s="20" t="s">
        <v>139</v>
      </c>
      <c r="G5" s="3"/>
      <c r="H5" s="82"/>
      <c r="I5" s="42"/>
      <c r="J5" s="42"/>
      <c r="K5" s="51"/>
      <c r="P5" s="3"/>
      <c r="Q5" s="49" t="s">
        <v>8</v>
      </c>
      <c r="R5" s="3" t="s">
        <v>10</v>
      </c>
      <c r="S5" s="52"/>
      <c r="T5" s="52"/>
      <c r="U5" s="39"/>
    </row>
    <row r="6" spans="2:21" ht="12.75">
      <c r="B6" s="85"/>
      <c r="C6" s="96" t="s">
        <v>130</v>
      </c>
      <c r="G6" s="3"/>
      <c r="H6" s="41"/>
      <c r="I6" s="3"/>
      <c r="J6" s="3"/>
      <c r="K6" s="52"/>
      <c r="M6" s="50" t="s">
        <v>25</v>
      </c>
      <c r="N6" s="42"/>
      <c r="O6" s="51"/>
      <c r="P6" s="3"/>
      <c r="Q6" s="41"/>
      <c r="R6" s="3" t="s">
        <v>11</v>
      </c>
      <c r="S6" s="52"/>
      <c r="T6" s="52"/>
      <c r="U6" s="39"/>
    </row>
    <row r="7" spans="2:21" ht="15.75">
      <c r="B7" s="85"/>
      <c r="G7" s="3"/>
      <c r="H7" s="41"/>
      <c r="I7" s="3"/>
      <c r="J7" s="3"/>
      <c r="K7" s="52"/>
      <c r="M7" s="49" t="s">
        <v>9</v>
      </c>
      <c r="N7" s="3" t="s">
        <v>7</v>
      </c>
      <c r="O7" s="52"/>
      <c r="P7" s="3"/>
      <c r="Q7" s="41" t="s">
        <v>16</v>
      </c>
      <c r="R7" s="3"/>
      <c r="S7" s="52"/>
      <c r="T7" s="52"/>
      <c r="U7" s="39"/>
    </row>
    <row r="8" spans="2:21" ht="12.75">
      <c r="B8" s="85"/>
      <c r="C8" s="99" t="s">
        <v>71</v>
      </c>
      <c r="D8" s="42"/>
      <c r="E8" s="42"/>
      <c r="F8" s="51"/>
      <c r="G8" s="3"/>
      <c r="H8" s="47" t="s">
        <v>82</v>
      </c>
      <c r="I8" s="21"/>
      <c r="J8" s="21"/>
      <c r="K8" s="109"/>
      <c r="M8" s="41" t="s">
        <v>12</v>
      </c>
      <c r="N8" s="3"/>
      <c r="O8" s="52"/>
      <c r="P8" s="3"/>
      <c r="Q8" s="41" t="s">
        <v>17</v>
      </c>
      <c r="R8" s="3"/>
      <c r="S8" s="52"/>
      <c r="T8" s="52"/>
      <c r="U8" s="39"/>
    </row>
    <row r="9" spans="2:21" ht="12.75">
      <c r="B9" s="85"/>
      <c r="C9" s="47" t="s">
        <v>72</v>
      </c>
      <c r="D9" s="3"/>
      <c r="E9" s="3"/>
      <c r="F9" s="52"/>
      <c r="G9" s="3"/>
      <c r="H9" s="47" t="s">
        <v>83</v>
      </c>
      <c r="I9" s="3"/>
      <c r="J9" s="3"/>
      <c r="K9" s="52"/>
      <c r="M9" s="41" t="s">
        <v>13</v>
      </c>
      <c r="N9" s="3"/>
      <c r="O9" s="52"/>
      <c r="P9" s="3"/>
      <c r="Q9" s="41" t="s">
        <v>50</v>
      </c>
      <c r="R9" s="3"/>
      <c r="S9" s="52"/>
      <c r="T9" s="52"/>
      <c r="U9" s="39"/>
    </row>
    <row r="10" spans="2:21" ht="15">
      <c r="B10" s="85"/>
      <c r="C10" s="47" t="s">
        <v>76</v>
      </c>
      <c r="D10" s="3"/>
      <c r="E10" s="3"/>
      <c r="F10" s="52"/>
      <c r="G10" s="3"/>
      <c r="H10" s="41" t="s">
        <v>84</v>
      </c>
      <c r="I10" s="3"/>
      <c r="J10" s="3"/>
      <c r="K10" s="52"/>
      <c r="M10" s="41" t="s">
        <v>14</v>
      </c>
      <c r="N10" s="3"/>
      <c r="O10" s="52"/>
      <c r="P10" s="3"/>
      <c r="Q10" s="49" t="s">
        <v>18</v>
      </c>
      <c r="R10" s="5" t="s">
        <v>152</v>
      </c>
      <c r="S10" s="52"/>
      <c r="T10" s="52"/>
      <c r="U10" s="39"/>
    </row>
    <row r="11" spans="2:21" ht="15.75">
      <c r="B11" s="85"/>
      <c r="C11" s="47" t="s">
        <v>132</v>
      </c>
      <c r="D11" s="3"/>
      <c r="E11" s="3"/>
      <c r="F11" s="52"/>
      <c r="G11" s="3"/>
      <c r="H11" s="47" t="s">
        <v>85</v>
      </c>
      <c r="I11" s="3"/>
      <c r="J11" s="3"/>
      <c r="K11" s="52"/>
      <c r="M11" s="71" t="s">
        <v>15</v>
      </c>
      <c r="N11" s="16" t="s">
        <v>41</v>
      </c>
      <c r="O11" s="63"/>
      <c r="P11" s="3"/>
      <c r="Q11" s="48" t="s">
        <v>61</v>
      </c>
      <c r="R11" s="4">
        <f>F25</f>
        <v>0.2</v>
      </c>
      <c r="S11" s="52"/>
      <c r="T11" s="52"/>
      <c r="U11" s="39"/>
    </row>
    <row r="12" spans="2:21" ht="15.75">
      <c r="B12" s="85"/>
      <c r="C12" s="47" t="s">
        <v>131</v>
      </c>
      <c r="D12" s="3"/>
      <c r="E12" s="3"/>
      <c r="F12" s="52"/>
      <c r="G12" s="3"/>
      <c r="H12" s="41"/>
      <c r="I12" s="3"/>
      <c r="J12" s="3"/>
      <c r="K12" s="52"/>
      <c r="M12" s="62" t="s">
        <v>43</v>
      </c>
      <c r="N12" s="14">
        <f>C25</f>
        <v>0.54</v>
      </c>
      <c r="O12" s="63"/>
      <c r="P12" s="3"/>
      <c r="Q12" s="48" t="s">
        <v>3</v>
      </c>
      <c r="R12" s="4">
        <f>D18</f>
        <v>0.77</v>
      </c>
      <c r="S12" s="52"/>
      <c r="T12" s="52"/>
      <c r="U12" s="39"/>
    </row>
    <row r="13" spans="2:21" ht="15.75">
      <c r="B13" s="85"/>
      <c r="C13" s="47" t="s">
        <v>150</v>
      </c>
      <c r="D13" s="3"/>
      <c r="E13" s="3"/>
      <c r="F13" s="52"/>
      <c r="G13" s="3"/>
      <c r="H13" s="41"/>
      <c r="I13" s="3"/>
      <c r="J13" s="3"/>
      <c r="K13" s="52"/>
      <c r="M13" s="71" t="s">
        <v>42</v>
      </c>
      <c r="N13" s="17">
        <f>D16</f>
        <v>870</v>
      </c>
      <c r="O13" s="63" t="s">
        <v>0</v>
      </c>
      <c r="P13" s="3"/>
      <c r="Q13" s="46" t="s">
        <v>19</v>
      </c>
      <c r="R13" s="4">
        <v>1</v>
      </c>
      <c r="S13" s="52" t="s">
        <v>20</v>
      </c>
      <c r="T13" s="52"/>
      <c r="U13" s="39"/>
    </row>
    <row r="14" spans="2:21" ht="15">
      <c r="B14" s="85"/>
      <c r="C14" s="47" t="s">
        <v>74</v>
      </c>
      <c r="D14" s="3"/>
      <c r="E14" s="3"/>
      <c r="F14" s="52"/>
      <c r="G14" s="3"/>
      <c r="H14" s="47" t="s">
        <v>86</v>
      </c>
      <c r="I14" s="3"/>
      <c r="J14" s="3"/>
      <c r="K14" s="52"/>
      <c r="M14" s="65" t="s">
        <v>15</v>
      </c>
      <c r="N14" s="141">
        <f>N12*N13</f>
        <v>469.8</v>
      </c>
      <c r="O14" s="66" t="s">
        <v>0</v>
      </c>
      <c r="P14" s="3"/>
      <c r="Q14" s="48" t="s">
        <v>21</v>
      </c>
      <c r="R14" s="6">
        <v>5.67E-08</v>
      </c>
      <c r="S14" s="52" t="s">
        <v>22</v>
      </c>
      <c r="T14" s="52"/>
      <c r="U14" s="39"/>
    </row>
    <row r="15" spans="2:21" ht="15.75">
      <c r="B15" s="85"/>
      <c r="C15" s="47" t="s">
        <v>70</v>
      </c>
      <c r="D15" s="3"/>
      <c r="E15" s="3"/>
      <c r="F15" s="52"/>
      <c r="G15" s="3"/>
      <c r="H15" s="41"/>
      <c r="I15" s="3"/>
      <c r="J15" s="3"/>
      <c r="K15" s="52"/>
      <c r="P15" s="3"/>
      <c r="Q15" s="46" t="s">
        <v>23</v>
      </c>
      <c r="R15" s="4">
        <f>D17+273.15</f>
        <v>297.15</v>
      </c>
      <c r="S15" s="52" t="s">
        <v>24</v>
      </c>
      <c r="T15" s="57" t="s">
        <v>24</v>
      </c>
      <c r="U15" s="39"/>
    </row>
    <row r="16" spans="2:21" ht="15.75">
      <c r="B16" s="85"/>
      <c r="C16" s="49" t="s">
        <v>42</v>
      </c>
      <c r="D16" s="124">
        <v>870</v>
      </c>
      <c r="E16" s="3" t="s">
        <v>0</v>
      </c>
      <c r="F16" s="52"/>
      <c r="G16" s="3"/>
      <c r="H16" s="41"/>
      <c r="I16" s="3"/>
      <c r="J16" s="3"/>
      <c r="K16" s="52"/>
      <c r="N16" s="3"/>
      <c r="P16" s="3"/>
      <c r="Q16" s="65" t="s">
        <v>18</v>
      </c>
      <c r="R16" s="142">
        <f>R11*R12*R13*R14*R15^4</f>
        <v>68.07798896041493</v>
      </c>
      <c r="S16" s="133" t="s">
        <v>0</v>
      </c>
      <c r="T16" s="66" t="s">
        <v>0</v>
      </c>
      <c r="U16" s="39"/>
    </row>
    <row r="17" spans="2:21" ht="15.75">
      <c r="B17" s="85"/>
      <c r="C17" s="49" t="s">
        <v>1</v>
      </c>
      <c r="D17" s="124">
        <v>24</v>
      </c>
      <c r="E17" s="3" t="s">
        <v>2</v>
      </c>
      <c r="F17" s="52"/>
      <c r="G17" s="3"/>
      <c r="H17" s="41"/>
      <c r="I17" s="3"/>
      <c r="J17" s="3"/>
      <c r="K17" s="52"/>
      <c r="N17" s="3"/>
      <c r="P17" s="3"/>
      <c r="Q17" s="3"/>
      <c r="R17" s="3"/>
      <c r="S17" s="39"/>
      <c r="T17" s="3"/>
      <c r="U17" s="39"/>
    </row>
    <row r="18" spans="2:21" ht="15">
      <c r="B18" s="85"/>
      <c r="C18" s="48" t="s">
        <v>3</v>
      </c>
      <c r="D18" s="124">
        <v>0.77</v>
      </c>
      <c r="E18" s="3"/>
      <c r="F18" s="52"/>
      <c r="G18" s="3"/>
      <c r="H18" s="100"/>
      <c r="I18" s="80"/>
      <c r="J18" s="80"/>
      <c r="K18" s="81"/>
      <c r="N18" s="3"/>
      <c r="P18" s="3"/>
      <c r="Q18" s="3"/>
      <c r="R18" s="3"/>
      <c r="S18" s="39"/>
      <c r="T18" s="3"/>
      <c r="U18" s="39"/>
    </row>
    <row r="19" spans="2:21" ht="12.75">
      <c r="B19" s="85"/>
      <c r="C19" s="41"/>
      <c r="D19" s="119"/>
      <c r="E19" s="3"/>
      <c r="F19" s="52"/>
      <c r="G19" s="3"/>
      <c r="N19" s="3"/>
      <c r="P19" s="3"/>
      <c r="Q19" s="3"/>
      <c r="R19" s="3"/>
      <c r="S19" s="39"/>
      <c r="T19" s="3"/>
      <c r="U19" s="39"/>
    </row>
    <row r="20" spans="2:21" ht="12.75">
      <c r="B20" s="85"/>
      <c r="C20" s="41" t="s">
        <v>151</v>
      </c>
      <c r="D20" s="119"/>
      <c r="E20" s="3"/>
      <c r="F20" s="52"/>
      <c r="G20" s="3"/>
      <c r="N20" s="3"/>
      <c r="P20" s="3"/>
      <c r="Q20" s="3"/>
      <c r="R20" s="3"/>
      <c r="S20" s="39"/>
      <c r="T20" s="3"/>
      <c r="U20" s="39"/>
    </row>
    <row r="21" spans="2:21" ht="12.75">
      <c r="B21" s="85"/>
      <c r="C21" s="41"/>
      <c r="D21" s="3"/>
      <c r="E21" s="3"/>
      <c r="F21" s="52"/>
      <c r="G21" s="3"/>
      <c r="P21" s="3"/>
      <c r="Q21" s="3"/>
      <c r="R21" s="3"/>
      <c r="S21" s="39"/>
      <c r="T21" s="3"/>
      <c r="U21" s="39"/>
    </row>
    <row r="22" spans="2:21" ht="12.75">
      <c r="B22" s="85"/>
      <c r="C22" s="41"/>
      <c r="D22" s="3"/>
      <c r="E22" s="3"/>
      <c r="F22" s="52" t="s">
        <v>51</v>
      </c>
      <c r="G22" s="3"/>
      <c r="P22" s="3"/>
      <c r="Q22" s="3"/>
      <c r="R22" s="3"/>
      <c r="S22" s="39"/>
      <c r="T22" s="3"/>
      <c r="U22" s="39"/>
    </row>
    <row r="23" spans="2:21" ht="12.75">
      <c r="B23" s="85"/>
      <c r="C23" s="41"/>
      <c r="D23" s="119"/>
      <c r="E23" s="119"/>
      <c r="F23" s="52"/>
      <c r="G23" s="3"/>
      <c r="P23" s="3"/>
      <c r="Q23" s="3"/>
      <c r="R23" s="3"/>
      <c r="S23" s="39"/>
      <c r="T23" s="3"/>
      <c r="U23" s="39"/>
    </row>
    <row r="24" spans="2:21" ht="12.75">
      <c r="B24" s="85"/>
      <c r="C24" s="41"/>
      <c r="D24" s="119"/>
      <c r="E24" s="3"/>
      <c r="F24" s="52"/>
      <c r="G24" s="3"/>
      <c r="I24" s="12"/>
      <c r="P24" s="3"/>
      <c r="Q24" s="3"/>
      <c r="R24" s="3"/>
      <c r="S24" s="39"/>
      <c r="T24" s="3"/>
      <c r="U24" s="39"/>
    </row>
    <row r="25" spans="2:21" ht="12.75">
      <c r="B25" s="85"/>
      <c r="C25" s="98">
        <v>0.54</v>
      </c>
      <c r="D25" s="119"/>
      <c r="E25" s="3"/>
      <c r="F25" s="101">
        <v>0.2</v>
      </c>
      <c r="G25" s="3"/>
      <c r="I25" s="12" t="s">
        <v>51</v>
      </c>
      <c r="P25" s="3"/>
      <c r="Q25" s="3"/>
      <c r="R25" s="3"/>
      <c r="S25" s="39"/>
      <c r="T25" s="3"/>
      <c r="U25" s="39"/>
    </row>
    <row r="26" spans="2:21" ht="12.75">
      <c r="B26" s="85"/>
      <c r="C26" s="41"/>
      <c r="D26" s="119"/>
      <c r="E26" s="3"/>
      <c r="F26" s="52"/>
      <c r="G26" s="3"/>
      <c r="P26" s="3"/>
      <c r="Q26" s="3"/>
      <c r="R26" s="3"/>
      <c r="S26" s="39"/>
      <c r="T26" s="3"/>
      <c r="U26" s="39"/>
    </row>
    <row r="27" spans="2:21" ht="12.75">
      <c r="B27" s="85"/>
      <c r="C27" s="41"/>
      <c r="D27" s="3"/>
      <c r="E27" s="3"/>
      <c r="F27" s="52"/>
      <c r="G27" s="3"/>
      <c r="P27" s="3"/>
      <c r="Q27" s="152" t="s">
        <v>158</v>
      </c>
      <c r="R27" s="3"/>
      <c r="S27" s="39"/>
      <c r="T27" s="3"/>
      <c r="U27" s="39"/>
    </row>
    <row r="28" spans="2:21" ht="12.75">
      <c r="B28" s="85"/>
      <c r="C28" s="100"/>
      <c r="D28" s="80"/>
      <c r="E28" s="80"/>
      <c r="F28" s="81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9"/>
      <c r="T28" s="3"/>
      <c r="U28" s="39"/>
    </row>
    <row r="29" spans="2:21" ht="13.5" thickBot="1">
      <c r="B29" s="87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9"/>
      <c r="T29" s="88"/>
      <c r="U29" s="89"/>
    </row>
    <row r="30" ht="13.5" thickTop="1"/>
    <row r="32" ht="13.5" thickBot="1"/>
    <row r="33" spans="2:21" ht="13.5" thickTop="1">
      <c r="B33" s="8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140" t="s">
        <v>149</v>
      </c>
    </row>
    <row r="34" spans="2:21" ht="12.75">
      <c r="B34" s="8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9"/>
    </row>
    <row r="35" spans="2:21" ht="12.75">
      <c r="B35" s="85"/>
      <c r="C35" s="50" t="s">
        <v>26</v>
      </c>
      <c r="D35" s="42"/>
      <c r="E35" s="51"/>
      <c r="F35" s="3"/>
      <c r="G35" s="82" t="s">
        <v>39</v>
      </c>
      <c r="H35" s="42"/>
      <c r="I35" s="42"/>
      <c r="J35" s="42"/>
      <c r="K35" s="51"/>
      <c r="L35" s="3"/>
      <c r="M35" s="82" t="s">
        <v>57</v>
      </c>
      <c r="N35" s="42"/>
      <c r="O35" s="83"/>
      <c r="P35" s="51"/>
      <c r="Q35" s="3"/>
      <c r="R35" s="3"/>
      <c r="S35" s="3"/>
      <c r="T35" s="3"/>
      <c r="U35" s="39"/>
    </row>
    <row r="36" spans="2:21" ht="15">
      <c r="B36" s="85"/>
      <c r="C36" s="49" t="s">
        <v>27</v>
      </c>
      <c r="D36" s="3" t="s">
        <v>28</v>
      </c>
      <c r="E36" s="52"/>
      <c r="F36" s="3"/>
      <c r="G36" s="41" t="s">
        <v>40</v>
      </c>
      <c r="H36" s="3"/>
      <c r="I36" s="3"/>
      <c r="J36" s="3"/>
      <c r="K36" s="52"/>
      <c r="L36" s="3"/>
      <c r="M36" s="47" t="s">
        <v>154</v>
      </c>
      <c r="N36" s="21"/>
      <c r="O36" s="3"/>
      <c r="P36" s="52"/>
      <c r="Q36" s="3"/>
      <c r="R36" s="3"/>
      <c r="S36" s="3"/>
      <c r="T36" s="3"/>
      <c r="U36" s="39"/>
    </row>
    <row r="37" spans="2:21" ht="15">
      <c r="B37" s="85"/>
      <c r="C37" s="41" t="s">
        <v>29</v>
      </c>
      <c r="D37" s="3"/>
      <c r="E37" s="52"/>
      <c r="F37" s="3"/>
      <c r="G37" s="100" t="s">
        <v>56</v>
      </c>
      <c r="H37" s="80"/>
      <c r="I37" s="80"/>
      <c r="J37" s="80"/>
      <c r="K37" s="81"/>
      <c r="L37" s="3"/>
      <c r="M37" s="47" t="s">
        <v>155</v>
      </c>
      <c r="N37" s="3"/>
      <c r="O37" s="3"/>
      <c r="P37" s="52"/>
      <c r="Q37" s="3"/>
      <c r="R37" s="3"/>
      <c r="S37" s="3"/>
      <c r="T37" s="3"/>
      <c r="U37" s="39"/>
    </row>
    <row r="38" spans="2:21" ht="15">
      <c r="B38" s="85"/>
      <c r="C38" s="49" t="s">
        <v>30</v>
      </c>
      <c r="D38" s="7" t="s">
        <v>54</v>
      </c>
      <c r="E38" s="52"/>
      <c r="F38" s="3"/>
      <c r="G38" s="3"/>
      <c r="H38" s="3"/>
      <c r="I38" s="3"/>
      <c r="J38" s="3"/>
      <c r="K38" s="3"/>
      <c r="L38" s="3"/>
      <c r="M38" s="145" t="s">
        <v>156</v>
      </c>
      <c r="N38" s="121">
        <f>D17</f>
        <v>24</v>
      </c>
      <c r="O38" s="97" t="s">
        <v>153</v>
      </c>
      <c r="P38" s="52"/>
      <c r="Q38" s="3"/>
      <c r="R38" s="3"/>
      <c r="S38" s="3"/>
      <c r="T38" s="3"/>
      <c r="U38" s="39"/>
    </row>
    <row r="39" spans="2:21" ht="15">
      <c r="B39" s="85"/>
      <c r="C39" s="48" t="s">
        <v>31</v>
      </c>
      <c r="D39" s="4">
        <f>F25</f>
        <v>0.2</v>
      </c>
      <c r="E39" s="52"/>
      <c r="F39" s="3"/>
      <c r="G39" s="3"/>
      <c r="H39" s="3"/>
      <c r="I39" s="3"/>
      <c r="J39" s="3"/>
      <c r="K39" s="3"/>
      <c r="L39" s="3"/>
      <c r="M39" s="46" t="s">
        <v>44</v>
      </c>
      <c r="N39" s="150">
        <v>91.01500410226367</v>
      </c>
      <c r="O39" s="3" t="s">
        <v>2</v>
      </c>
      <c r="P39" s="52"/>
      <c r="Q39" s="3"/>
      <c r="R39" s="3"/>
      <c r="S39" s="3"/>
      <c r="T39" s="3"/>
      <c r="U39" s="39"/>
    </row>
    <row r="40" spans="2:21" ht="15">
      <c r="B40" s="85"/>
      <c r="C40" s="48" t="s">
        <v>21</v>
      </c>
      <c r="D40" s="6">
        <v>5.67E-08</v>
      </c>
      <c r="E40" s="52" t="s">
        <v>22</v>
      </c>
      <c r="F40" s="3"/>
      <c r="G40" s="3"/>
      <c r="H40" s="3"/>
      <c r="I40" s="3"/>
      <c r="J40" s="3"/>
      <c r="K40" s="3"/>
      <c r="L40" s="3"/>
      <c r="M40" s="46" t="s">
        <v>32</v>
      </c>
      <c r="N40" s="132">
        <f>N39+273.15</f>
        <v>364.16500410226365</v>
      </c>
      <c r="O40" s="3" t="s">
        <v>24</v>
      </c>
      <c r="P40" s="52"/>
      <c r="Q40" s="3"/>
      <c r="S40" s="3"/>
      <c r="T40" s="3"/>
      <c r="U40" s="39"/>
    </row>
    <row r="41" spans="2:21" ht="15">
      <c r="B41" s="85"/>
      <c r="C41" s="49" t="s">
        <v>55</v>
      </c>
      <c r="D41" s="4">
        <v>1</v>
      </c>
      <c r="E41" s="52"/>
      <c r="F41" s="3"/>
      <c r="G41" s="3"/>
      <c r="H41" s="3"/>
      <c r="I41" s="3"/>
      <c r="J41" s="3"/>
      <c r="K41" s="3"/>
      <c r="L41" s="3"/>
      <c r="M41" s="41" t="s">
        <v>60</v>
      </c>
      <c r="N41" s="3"/>
      <c r="O41" s="3"/>
      <c r="P41" s="52"/>
      <c r="Q41" s="3"/>
      <c r="S41" s="3"/>
      <c r="T41" s="3"/>
      <c r="U41" s="39"/>
    </row>
    <row r="42" spans="2:21" ht="15">
      <c r="B42" s="85"/>
      <c r="C42" s="55" t="s">
        <v>32</v>
      </c>
      <c r="D42" s="56" t="s">
        <v>33</v>
      </c>
      <c r="E42" s="81" t="s">
        <v>24</v>
      </c>
      <c r="F42" s="3"/>
      <c r="G42" s="3"/>
      <c r="H42" s="3"/>
      <c r="I42" s="3"/>
      <c r="J42" s="3"/>
      <c r="K42" s="3"/>
      <c r="L42" s="3"/>
      <c r="M42" s="71" t="s">
        <v>15</v>
      </c>
      <c r="N42" s="14">
        <f>N14</f>
        <v>469.8</v>
      </c>
      <c r="O42" s="15" t="s">
        <v>0</v>
      </c>
      <c r="P42" s="52"/>
      <c r="Q42" s="3"/>
      <c r="S42" s="3"/>
      <c r="T42" s="3"/>
      <c r="U42" s="39"/>
    </row>
    <row r="43" spans="2:21" ht="15">
      <c r="B43" s="85"/>
      <c r="C43" s="3"/>
      <c r="D43" s="3"/>
      <c r="E43" s="3"/>
      <c r="F43" s="3"/>
      <c r="G43" s="3"/>
      <c r="H43" s="3"/>
      <c r="I43" s="3"/>
      <c r="J43" s="3"/>
      <c r="K43" s="3"/>
      <c r="L43" s="3"/>
      <c r="M43" s="71" t="s">
        <v>18</v>
      </c>
      <c r="N43" s="19">
        <f>R16</f>
        <v>68.07798896041493</v>
      </c>
      <c r="O43" s="15" t="s">
        <v>49</v>
      </c>
      <c r="P43" s="52"/>
      <c r="Q43" s="3"/>
      <c r="S43" s="3"/>
      <c r="T43" s="3"/>
      <c r="U43" s="39"/>
    </row>
    <row r="44" spans="2:21" ht="15">
      <c r="B44" s="85"/>
      <c r="C44" s="3"/>
      <c r="D44" s="3"/>
      <c r="E44" s="3"/>
      <c r="F44" s="3"/>
      <c r="G44" s="3"/>
      <c r="H44" s="3"/>
      <c r="I44" s="3"/>
      <c r="J44" s="3"/>
      <c r="K44" s="3"/>
      <c r="L44" s="3"/>
      <c r="M44" s="48" t="s">
        <v>31</v>
      </c>
      <c r="N44" s="119">
        <f>D39</f>
        <v>0.2</v>
      </c>
      <c r="O44" s="3"/>
      <c r="P44" s="52"/>
      <c r="Q44" s="3"/>
      <c r="S44" s="3"/>
      <c r="T44" s="3"/>
      <c r="U44" s="39"/>
    </row>
    <row r="45" spans="2:21" ht="12.75">
      <c r="B45" s="85"/>
      <c r="C45" s="82" t="s">
        <v>34</v>
      </c>
      <c r="D45" s="42"/>
      <c r="E45" s="51"/>
      <c r="F45" s="3"/>
      <c r="G45" s="3"/>
      <c r="H45" s="3"/>
      <c r="I45" s="3"/>
      <c r="J45" s="3"/>
      <c r="K45" s="3"/>
      <c r="L45" s="3"/>
      <c r="M45" s="48" t="s">
        <v>21</v>
      </c>
      <c r="N45" s="119">
        <f>D40</f>
        <v>5.67E-08</v>
      </c>
      <c r="O45" s="3" t="s">
        <v>22</v>
      </c>
      <c r="P45" s="52"/>
      <c r="Q45" s="3"/>
      <c r="S45" s="3"/>
      <c r="T45" s="3"/>
      <c r="U45" s="39"/>
    </row>
    <row r="46" spans="2:21" ht="15">
      <c r="B46" s="85"/>
      <c r="C46" s="49" t="s">
        <v>35</v>
      </c>
      <c r="D46" s="3" t="s">
        <v>58</v>
      </c>
      <c r="E46" s="52"/>
      <c r="F46" s="3"/>
      <c r="G46" s="3"/>
      <c r="H46" s="3"/>
      <c r="I46" s="3"/>
      <c r="J46" s="3"/>
      <c r="K46" s="3"/>
      <c r="L46" s="3"/>
      <c r="M46" s="49" t="s">
        <v>55</v>
      </c>
      <c r="N46" s="119">
        <f>D41</f>
        <v>1</v>
      </c>
      <c r="O46" s="3"/>
      <c r="P46" s="52"/>
      <c r="Q46" s="3"/>
      <c r="S46" s="3"/>
      <c r="T46" s="3"/>
      <c r="U46" s="39"/>
    </row>
    <row r="47" spans="2:21" ht="15">
      <c r="B47" s="85"/>
      <c r="C47" s="49" t="s">
        <v>36</v>
      </c>
      <c r="D47" s="4" t="s">
        <v>37</v>
      </c>
      <c r="E47" s="52"/>
      <c r="F47" s="3"/>
      <c r="G47" s="3"/>
      <c r="H47" s="3"/>
      <c r="I47" s="3"/>
      <c r="J47" s="3"/>
      <c r="K47" s="3"/>
      <c r="L47" s="3"/>
      <c r="M47" s="49" t="s">
        <v>32</v>
      </c>
      <c r="N47" s="10">
        <f>N40</f>
        <v>364.16500410226365</v>
      </c>
      <c r="O47" s="3"/>
      <c r="P47" s="52"/>
      <c r="Q47" s="3"/>
      <c r="S47" s="3"/>
      <c r="T47" s="3"/>
      <c r="U47" s="39"/>
    </row>
    <row r="48" spans="2:21" ht="15.75" thickBot="1">
      <c r="B48" s="85"/>
      <c r="C48" s="46" t="s">
        <v>32</v>
      </c>
      <c r="D48" s="8" t="s">
        <v>33</v>
      </c>
      <c r="E48" s="52" t="s">
        <v>24</v>
      </c>
      <c r="F48" s="3"/>
      <c r="G48" s="3"/>
      <c r="H48" s="3"/>
      <c r="I48" s="3"/>
      <c r="J48" s="3"/>
      <c r="K48" s="3"/>
      <c r="L48" s="3"/>
      <c r="M48" s="49" t="s">
        <v>38</v>
      </c>
      <c r="N48" s="10">
        <f>D17+273.015</f>
        <v>297.015</v>
      </c>
      <c r="O48" s="3" t="s">
        <v>24</v>
      </c>
      <c r="P48" s="52"/>
      <c r="Q48" s="3"/>
      <c r="R48" s="3"/>
      <c r="S48" s="3"/>
      <c r="T48" s="3"/>
      <c r="U48" s="39"/>
    </row>
    <row r="49" spans="2:21" ht="15.75" thickTop="1">
      <c r="B49" s="85"/>
      <c r="C49" s="49" t="s">
        <v>38</v>
      </c>
      <c r="D49" s="4">
        <f>D17+273.1</f>
        <v>297.1</v>
      </c>
      <c r="E49" s="52" t="s">
        <v>24</v>
      </c>
      <c r="F49" s="3"/>
      <c r="G49" s="3"/>
      <c r="H49" s="3"/>
      <c r="I49" s="3"/>
      <c r="J49" s="3"/>
      <c r="K49" s="3"/>
      <c r="L49" s="3"/>
      <c r="M49" s="46" t="s">
        <v>69</v>
      </c>
      <c r="N49" s="144">
        <f>N42+N43-N44*N45*N46*N47^4-1.24*(N47-N48)^(4/3)</f>
        <v>-0.00016537006098360507</v>
      </c>
      <c r="O49" s="3"/>
      <c r="P49" s="52"/>
      <c r="Q49" s="3"/>
      <c r="R49" s="3"/>
      <c r="S49" s="3"/>
      <c r="T49" s="3"/>
      <c r="U49" s="39"/>
    </row>
    <row r="50" spans="2:21" ht="15">
      <c r="B50" s="85"/>
      <c r="C50" s="79" t="s">
        <v>35</v>
      </c>
      <c r="D50" s="80" t="s">
        <v>59</v>
      </c>
      <c r="E50" s="81"/>
      <c r="F50" s="3"/>
      <c r="G50" s="3"/>
      <c r="H50" s="3"/>
      <c r="I50" s="3"/>
      <c r="J50" s="3"/>
      <c r="K50" s="3"/>
      <c r="L50" s="3"/>
      <c r="M50" s="153" t="str">
        <f>IF(ABS(N49)&lt;0.001,"OK. Iteration finished","Press iteration button")</f>
        <v>OK. Iteration finished</v>
      </c>
      <c r="N50" s="154"/>
      <c r="O50" s="154"/>
      <c r="P50" s="155"/>
      <c r="Q50" s="3"/>
      <c r="R50" s="3"/>
      <c r="S50" s="3"/>
      <c r="T50" s="3"/>
      <c r="U50" s="39"/>
    </row>
    <row r="51" spans="2:21" ht="12.75">
      <c r="B51" s="85"/>
      <c r="C51" s="3"/>
      <c r="D51" s="3"/>
      <c r="E51" s="3"/>
      <c r="F51" s="3"/>
      <c r="G51" s="3"/>
      <c r="H51" s="3"/>
      <c r="I51" s="3"/>
      <c r="J51" s="3"/>
      <c r="K51" s="3"/>
      <c r="L51" s="3"/>
      <c r="M51" s="134"/>
      <c r="N51" s="135"/>
      <c r="O51" s="135"/>
      <c r="P51" s="136"/>
      <c r="Q51" s="3"/>
      <c r="R51" s="3"/>
      <c r="S51" s="3"/>
      <c r="T51" s="3"/>
      <c r="U51" s="39"/>
    </row>
    <row r="52" spans="2:21" ht="12.75">
      <c r="B52" s="8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9"/>
    </row>
    <row r="53" spans="2:21" ht="12.75">
      <c r="B53" s="85"/>
      <c r="C53" s="3"/>
      <c r="D53" s="3"/>
      <c r="E53" s="3"/>
      <c r="F53" s="3"/>
      <c r="G53" s="3"/>
      <c r="H53" s="3"/>
      <c r="I53" s="3"/>
      <c r="J53" s="3"/>
      <c r="K53" s="3"/>
      <c r="L53" s="3"/>
      <c r="M53" s="99" t="s">
        <v>136</v>
      </c>
      <c r="N53" s="42"/>
      <c r="O53" s="42"/>
      <c r="P53" s="51"/>
      <c r="Q53" s="3"/>
      <c r="R53" s="3"/>
      <c r="S53" s="3"/>
      <c r="T53" s="3"/>
      <c r="U53" s="39"/>
    </row>
    <row r="54" spans="2:21" ht="12.75">
      <c r="B54" s="85"/>
      <c r="C54" s="3"/>
      <c r="D54" s="3"/>
      <c r="E54" s="3"/>
      <c r="F54" s="3"/>
      <c r="G54" s="3"/>
      <c r="H54" s="3"/>
      <c r="I54" s="3"/>
      <c r="J54" s="3"/>
      <c r="K54" s="3"/>
      <c r="L54" s="3"/>
      <c r="M54" s="137" t="s">
        <v>62</v>
      </c>
      <c r="N54" s="138"/>
      <c r="O54" s="22" t="s">
        <v>63</v>
      </c>
      <c r="P54" s="111">
        <f>F25</f>
        <v>0.2</v>
      </c>
      <c r="Q54" s="3"/>
      <c r="R54" s="3"/>
      <c r="S54" s="3"/>
      <c r="T54" s="3"/>
      <c r="U54" s="39"/>
    </row>
    <row r="55" spans="2:21" ht="12.75">
      <c r="B55" s="85"/>
      <c r="C55" s="3"/>
      <c r="D55" s="3"/>
      <c r="E55" s="3"/>
      <c r="F55" s="3"/>
      <c r="G55" s="3"/>
      <c r="H55" s="3"/>
      <c r="I55" s="3"/>
      <c r="J55" s="3"/>
      <c r="K55" s="3"/>
      <c r="L55" s="3"/>
      <c r="M55" s="102"/>
      <c r="N55" s="21"/>
      <c r="O55" s="22" t="s">
        <v>64</v>
      </c>
      <c r="P55" s="111">
        <f>C25</f>
        <v>0.54</v>
      </c>
      <c r="Q55" s="3"/>
      <c r="R55" s="3"/>
      <c r="S55" s="3"/>
      <c r="T55" s="3"/>
      <c r="U55" s="39"/>
    </row>
    <row r="56" spans="2:21" ht="12.75">
      <c r="B56" s="85"/>
      <c r="C56" s="3"/>
      <c r="D56" s="3"/>
      <c r="E56" s="3"/>
      <c r="F56" s="3"/>
      <c r="G56" s="3"/>
      <c r="H56" s="3"/>
      <c r="I56" s="3"/>
      <c r="J56" s="3"/>
      <c r="K56" s="3"/>
      <c r="L56" s="3"/>
      <c r="M56" s="103" t="s">
        <v>65</v>
      </c>
      <c r="N56" s="21"/>
      <c r="O56" s="23"/>
      <c r="P56" s="111"/>
      <c r="Q56" s="3"/>
      <c r="R56" s="3"/>
      <c r="S56" s="3"/>
      <c r="T56" s="3"/>
      <c r="U56" s="39"/>
    </row>
    <row r="57" spans="2:21" ht="12.75">
      <c r="B57" s="85"/>
      <c r="C57" s="3"/>
      <c r="D57" s="3"/>
      <c r="E57" s="3"/>
      <c r="F57" s="3"/>
      <c r="G57" s="3"/>
      <c r="H57" s="3"/>
      <c r="I57" s="3"/>
      <c r="J57" s="3"/>
      <c r="K57" s="3"/>
      <c r="L57" s="3"/>
      <c r="M57" s="105"/>
      <c r="N57" s="106"/>
      <c r="O57" s="107" t="s">
        <v>66</v>
      </c>
      <c r="P57" s="143">
        <f>N39</f>
        <v>91.01500410226367</v>
      </c>
      <c r="Q57" s="3"/>
      <c r="R57" s="3"/>
      <c r="S57" s="3"/>
      <c r="T57" s="3"/>
      <c r="U57" s="39"/>
    </row>
    <row r="58" spans="2:21" ht="12.75">
      <c r="B58" s="8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9"/>
    </row>
    <row r="59" spans="2:21" ht="13.5" thickBot="1">
      <c r="B59" s="87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9"/>
    </row>
    <row r="60" ht="13.5" thickTop="1"/>
    <row r="61" spans="11:14" ht="12.75">
      <c r="K61" s="3"/>
      <c r="L61" s="3"/>
      <c r="M61" s="3"/>
      <c r="N61" s="3"/>
    </row>
    <row r="62" spans="11:14" ht="12.75">
      <c r="K62" s="3"/>
      <c r="L62" s="10"/>
      <c r="M62" s="3"/>
      <c r="N62" s="3"/>
    </row>
  </sheetData>
  <sheetProtection/>
  <mergeCells count="1">
    <mergeCell ref="M50:P50"/>
  </mergeCells>
  <conditionalFormatting sqref="M50">
    <cfRule type="containsText" priority="1" dxfId="1" operator="containsText" stopIfTrue="1" text="Press iteration button">
      <formula>NOT(ISERROR(SEARCH("Press iteration button",M50)))</formula>
    </cfRule>
    <cfRule type="containsText" priority="2" dxfId="0" operator="containsText" stopIfTrue="1" text="OK. Iteration finished">
      <formula>NOT(ISERROR(SEARCH("OK. Iteration finished",M50)))</formula>
    </cfRule>
  </conditionalFormatting>
  <printOptions/>
  <pageMargins left="0.75" right="0.75" top="1" bottom="1" header="0" footer="0"/>
  <pageSetup horizontalDpi="360" verticalDpi="360" orientation="portrait" paperSize="9" r:id="rId6"/>
  <drawing r:id="rId5"/>
  <legacyDrawing r:id="rId4"/>
  <oleObjects>
    <oleObject progId="Equation.3" shapeId="52632517" r:id="rId1"/>
    <oleObject progId="Equation.3" shapeId="52632516" r:id="rId2"/>
    <oleObject progId="Equation.3" shapeId="5263251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B1:T6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2" width="3.28125" style="2" customWidth="1"/>
    <col min="3" max="3" width="11.421875" style="2" customWidth="1"/>
    <col min="4" max="4" width="14.140625" style="2" customWidth="1"/>
    <col min="5" max="6" width="11.421875" style="2" customWidth="1"/>
    <col min="7" max="7" width="3.7109375" style="2" customWidth="1"/>
    <col min="8" max="9" width="11.421875" style="2" customWidth="1"/>
    <col min="10" max="10" width="11.7109375" style="2" customWidth="1"/>
    <col min="11" max="11" width="11.421875" style="2" customWidth="1"/>
    <col min="12" max="12" width="6.57421875" style="2" customWidth="1"/>
    <col min="13" max="14" width="11.421875" style="2" customWidth="1"/>
    <col min="15" max="15" width="18.8515625" style="2" customWidth="1"/>
    <col min="16" max="16" width="4.7109375" style="2" customWidth="1"/>
    <col min="17" max="19" width="11.421875" style="2" customWidth="1"/>
    <col min="20" max="20" width="5.140625" style="2" customWidth="1"/>
    <col min="21" max="16384" width="11.421875" style="2" customWidth="1"/>
  </cols>
  <sheetData>
    <row r="1" ht="13.5" thickBot="1">
      <c r="T1" s="95" t="str">
        <f>'Example 6.10, case A'!U1</f>
        <v>Rev. cjc. 04.08.2016</v>
      </c>
    </row>
    <row r="2" spans="2:20" ht="13.5" thickTop="1">
      <c r="B2" s="8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140" t="s">
        <v>148</v>
      </c>
    </row>
    <row r="3" spans="2:20" ht="15">
      <c r="B3" s="85"/>
      <c r="C3" s="90" t="s">
        <v>112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9"/>
    </row>
    <row r="4" spans="2:20" ht="12.75">
      <c r="B4" s="85"/>
      <c r="C4" s="8" t="s">
        <v>113</v>
      </c>
      <c r="D4" s="3"/>
      <c r="E4" s="3"/>
      <c r="F4" s="3"/>
      <c r="G4" s="3"/>
      <c r="H4" s="20" t="s">
        <v>80</v>
      </c>
      <c r="I4" s="3"/>
      <c r="J4" s="3"/>
      <c r="K4" s="3"/>
      <c r="L4" s="3"/>
      <c r="M4" s="67" t="s">
        <v>25</v>
      </c>
      <c r="N4" s="68"/>
      <c r="O4" s="61"/>
      <c r="P4" s="3"/>
      <c r="Q4" s="50" t="s">
        <v>10</v>
      </c>
      <c r="R4" s="42"/>
      <c r="S4" s="51"/>
      <c r="T4" s="39"/>
    </row>
    <row r="5" spans="2:20" ht="15">
      <c r="B5" s="85"/>
      <c r="C5" s="20" t="s">
        <v>140</v>
      </c>
      <c r="D5" s="3"/>
      <c r="E5" s="3"/>
      <c r="F5" s="3"/>
      <c r="G5" s="3"/>
      <c r="H5" s="21" t="s">
        <v>81</v>
      </c>
      <c r="I5" s="3"/>
      <c r="J5" s="3"/>
      <c r="K5" s="3"/>
      <c r="L5" s="3"/>
      <c r="M5" s="64" t="s">
        <v>87</v>
      </c>
      <c r="N5" s="15" t="s">
        <v>7</v>
      </c>
      <c r="O5" s="63"/>
      <c r="P5" s="3"/>
      <c r="Q5" s="49" t="s">
        <v>8</v>
      </c>
      <c r="R5" s="3" t="s">
        <v>10</v>
      </c>
      <c r="S5" s="52"/>
      <c r="T5" s="39"/>
    </row>
    <row r="6" spans="2:20" ht="12.75">
      <c r="B6" s="85"/>
      <c r="C6" s="96" t="s">
        <v>130</v>
      </c>
      <c r="G6" s="3"/>
      <c r="H6" s="3"/>
      <c r="I6" s="3"/>
      <c r="J6" s="3"/>
      <c r="K6" s="3"/>
      <c r="L6" s="3"/>
      <c r="M6" s="69" t="s">
        <v>12</v>
      </c>
      <c r="N6" s="15"/>
      <c r="O6" s="63"/>
      <c r="P6" s="3"/>
      <c r="Q6" s="47" t="s">
        <v>101</v>
      </c>
      <c r="R6" s="3"/>
      <c r="S6" s="52"/>
      <c r="T6" s="39"/>
    </row>
    <row r="7" spans="2:20" ht="12.75">
      <c r="B7" s="85"/>
      <c r="G7" s="3"/>
      <c r="H7" s="3"/>
      <c r="I7" s="4"/>
      <c r="J7" s="3"/>
      <c r="K7" s="3"/>
      <c r="L7" s="3"/>
      <c r="M7" s="69" t="s">
        <v>13</v>
      </c>
      <c r="N7" s="15"/>
      <c r="O7" s="63"/>
      <c r="P7" s="3"/>
      <c r="Q7" s="47" t="s">
        <v>102</v>
      </c>
      <c r="R7" s="3"/>
      <c r="S7" s="52"/>
      <c r="T7" s="39"/>
    </row>
    <row r="8" spans="2:20" ht="12.75">
      <c r="B8" s="85"/>
      <c r="C8" s="8" t="s">
        <v>71</v>
      </c>
      <c r="D8" s="3"/>
      <c r="E8" s="3"/>
      <c r="F8" s="3"/>
      <c r="G8" s="3"/>
      <c r="H8" s="3"/>
      <c r="I8" s="3"/>
      <c r="J8" s="3"/>
      <c r="K8" s="3"/>
      <c r="L8" s="3"/>
      <c r="M8" s="69" t="s">
        <v>14</v>
      </c>
      <c r="N8" s="15"/>
      <c r="O8" s="63"/>
      <c r="P8" s="3"/>
      <c r="Q8" s="47" t="s">
        <v>89</v>
      </c>
      <c r="R8" s="3"/>
      <c r="S8" s="52"/>
      <c r="T8" s="39"/>
    </row>
    <row r="9" spans="2:20" ht="12.75">
      <c r="B9" s="85"/>
      <c r="C9" s="8" t="s">
        <v>72</v>
      </c>
      <c r="D9" s="3"/>
      <c r="E9" s="3"/>
      <c r="F9" s="3"/>
      <c r="G9" s="3"/>
      <c r="H9" s="3"/>
      <c r="I9" s="3"/>
      <c r="J9" s="3"/>
      <c r="K9" s="3" t="s">
        <v>51</v>
      </c>
      <c r="L9" s="3"/>
      <c r="M9" s="69"/>
      <c r="N9" s="15"/>
      <c r="O9" s="63"/>
      <c r="P9" s="3"/>
      <c r="Q9" s="47" t="s">
        <v>122</v>
      </c>
      <c r="R9" s="3"/>
      <c r="S9" s="52"/>
      <c r="T9" s="39"/>
    </row>
    <row r="10" spans="2:20" ht="15">
      <c r="B10" s="85"/>
      <c r="C10" s="8" t="s">
        <v>76</v>
      </c>
      <c r="D10" s="3"/>
      <c r="E10" s="3"/>
      <c r="F10" s="3"/>
      <c r="G10" s="3"/>
      <c r="H10" s="3"/>
      <c r="I10" s="4"/>
      <c r="J10" s="4"/>
      <c r="K10" s="3"/>
      <c r="L10" s="3"/>
      <c r="M10" s="70" t="s">
        <v>88</v>
      </c>
      <c r="N10" s="15"/>
      <c r="O10" s="63"/>
      <c r="P10" s="3"/>
      <c r="Q10" s="41" t="s">
        <v>123</v>
      </c>
      <c r="R10" s="3"/>
      <c r="S10" s="52"/>
      <c r="T10" s="39"/>
    </row>
    <row r="11" spans="2:20" ht="15">
      <c r="B11" s="85"/>
      <c r="C11" s="8" t="s">
        <v>132</v>
      </c>
      <c r="D11" s="3"/>
      <c r="E11" s="3"/>
      <c r="F11" s="3"/>
      <c r="G11" s="3"/>
      <c r="H11" s="3"/>
      <c r="I11" s="4"/>
      <c r="J11" s="3"/>
      <c r="K11" s="3"/>
      <c r="L11" s="3"/>
      <c r="M11" s="64" t="s">
        <v>15</v>
      </c>
      <c r="N11" s="16" t="s">
        <v>41</v>
      </c>
      <c r="O11" s="63"/>
      <c r="P11" s="3"/>
      <c r="Q11" s="54" t="s">
        <v>91</v>
      </c>
      <c r="R11" s="53" t="s">
        <v>92</v>
      </c>
      <c r="S11" s="52"/>
      <c r="T11" s="39"/>
    </row>
    <row r="12" spans="2:20" ht="15.75" thickBot="1">
      <c r="B12" s="85"/>
      <c r="C12" s="8" t="s">
        <v>131</v>
      </c>
      <c r="D12" s="3"/>
      <c r="E12" s="3"/>
      <c r="F12" s="3"/>
      <c r="G12" s="3"/>
      <c r="H12" s="40" t="s">
        <v>51</v>
      </c>
      <c r="I12" s="14"/>
      <c r="J12" s="15"/>
      <c r="K12" s="17" t="s">
        <v>51</v>
      </c>
      <c r="L12" s="3"/>
      <c r="M12" s="62" t="s">
        <v>43</v>
      </c>
      <c r="N12" s="14">
        <f>D26</f>
        <v>0.25</v>
      </c>
      <c r="O12" s="63"/>
      <c r="P12" s="3"/>
      <c r="Q12" s="47" t="s">
        <v>103</v>
      </c>
      <c r="R12" s="3"/>
      <c r="S12" s="52"/>
      <c r="T12" s="39"/>
    </row>
    <row r="13" spans="2:20" ht="16.5" thickBot="1" thickTop="1">
      <c r="B13" s="85"/>
      <c r="C13" s="8" t="s">
        <v>73</v>
      </c>
      <c r="D13" s="3"/>
      <c r="E13" s="3"/>
      <c r="F13" s="3"/>
      <c r="G13" s="3"/>
      <c r="H13" s="43"/>
      <c r="I13" s="44"/>
      <c r="J13" s="45"/>
      <c r="K13" s="139"/>
      <c r="L13" s="3"/>
      <c r="M13" s="71" t="s">
        <v>42</v>
      </c>
      <c r="N13" s="17">
        <f>D17</f>
        <v>870</v>
      </c>
      <c r="O13" s="63" t="s">
        <v>0</v>
      </c>
      <c r="P13" s="3"/>
      <c r="Q13" s="47" t="s">
        <v>90</v>
      </c>
      <c r="R13" s="3"/>
      <c r="S13" s="52"/>
      <c r="T13" s="39"/>
    </row>
    <row r="14" spans="2:20" ht="15.75" thickTop="1">
      <c r="B14" s="85"/>
      <c r="C14" s="8" t="s">
        <v>74</v>
      </c>
      <c r="D14" s="3"/>
      <c r="E14" s="3"/>
      <c r="F14" s="3"/>
      <c r="G14" s="3"/>
      <c r="H14" s="3"/>
      <c r="I14" s="3"/>
      <c r="J14" s="3"/>
      <c r="K14" s="3"/>
      <c r="L14" s="3"/>
      <c r="M14" s="65" t="s">
        <v>15</v>
      </c>
      <c r="N14" s="72">
        <f>N12*N13</f>
        <v>217.5</v>
      </c>
      <c r="O14" s="66" t="s">
        <v>0</v>
      </c>
      <c r="P14" s="3"/>
      <c r="Q14" s="47" t="s">
        <v>124</v>
      </c>
      <c r="R14" s="3"/>
      <c r="S14" s="52"/>
      <c r="T14" s="39"/>
    </row>
    <row r="15" spans="2:20" ht="15">
      <c r="B15" s="85"/>
      <c r="C15" s="3"/>
      <c r="D15" s="3"/>
      <c r="E15" s="3"/>
      <c r="F15" s="3"/>
      <c r="G15" s="3"/>
      <c r="H15" s="3"/>
      <c r="I15" s="3"/>
      <c r="J15" s="3"/>
      <c r="K15" s="3"/>
      <c r="L15" s="3"/>
      <c r="M15" s="15"/>
      <c r="N15" s="15"/>
      <c r="O15" s="15"/>
      <c r="P15" s="3"/>
      <c r="Q15" s="46" t="s">
        <v>94</v>
      </c>
      <c r="R15" s="9" t="s">
        <v>93</v>
      </c>
      <c r="S15" s="52"/>
      <c r="T15" s="39"/>
    </row>
    <row r="16" spans="2:20" ht="15.75">
      <c r="B16" s="85"/>
      <c r="C16" s="8" t="s">
        <v>70</v>
      </c>
      <c r="D16" s="3"/>
      <c r="E16" s="3"/>
      <c r="F16" s="3"/>
      <c r="G16" s="3"/>
      <c r="H16" s="3"/>
      <c r="I16" s="3"/>
      <c r="J16" s="3"/>
      <c r="K16" s="3"/>
      <c r="L16" s="3"/>
      <c r="P16" s="3"/>
      <c r="Q16" s="46" t="s">
        <v>94</v>
      </c>
      <c r="R16" s="4">
        <f>D18</f>
        <v>24</v>
      </c>
      <c r="S16" s="57" t="s">
        <v>2</v>
      </c>
      <c r="T16" s="39"/>
    </row>
    <row r="17" spans="2:20" ht="15.75">
      <c r="B17" s="85"/>
      <c r="C17" s="4" t="s">
        <v>42</v>
      </c>
      <c r="D17" s="124">
        <v>870</v>
      </c>
      <c r="E17" s="3" t="s">
        <v>0</v>
      </c>
      <c r="F17" s="3"/>
      <c r="G17" s="3"/>
      <c r="H17" s="3"/>
      <c r="I17" s="3"/>
      <c r="J17" s="3"/>
      <c r="K17" s="3"/>
      <c r="L17" s="3"/>
      <c r="P17" s="3"/>
      <c r="Q17" s="55" t="s">
        <v>96</v>
      </c>
      <c r="R17" s="151">
        <f>R16+Kelv</f>
        <v>297.15</v>
      </c>
      <c r="S17" s="58" t="s">
        <v>24</v>
      </c>
      <c r="T17" s="39"/>
    </row>
    <row r="18" spans="2:20" ht="15">
      <c r="B18" s="85"/>
      <c r="C18" s="4" t="s">
        <v>1</v>
      </c>
      <c r="D18" s="124">
        <v>24</v>
      </c>
      <c r="E18" s="3" t="s">
        <v>2</v>
      </c>
      <c r="F18" s="3"/>
      <c r="G18" s="3"/>
      <c r="H18" s="3"/>
      <c r="I18" s="3"/>
      <c r="J18" s="3"/>
      <c r="K18" s="3"/>
      <c r="L18" s="3"/>
      <c r="P18" s="3"/>
      <c r="T18" s="39"/>
    </row>
    <row r="19" spans="2:20" ht="15">
      <c r="B19" s="85"/>
      <c r="C19" s="13" t="s">
        <v>97</v>
      </c>
      <c r="D19" s="123">
        <v>0.77</v>
      </c>
      <c r="E19" s="3"/>
      <c r="F19" s="3"/>
      <c r="G19" s="3"/>
      <c r="H19" s="8" t="s">
        <v>82</v>
      </c>
      <c r="I19" s="3"/>
      <c r="J19" s="3"/>
      <c r="K19" s="3"/>
      <c r="L19" s="3"/>
      <c r="P19" s="3"/>
      <c r="Q19" s="59" t="s">
        <v>18</v>
      </c>
      <c r="R19" s="60" t="s">
        <v>147</v>
      </c>
      <c r="S19" s="61"/>
      <c r="T19" s="39"/>
    </row>
    <row r="20" spans="2:20" ht="12.75">
      <c r="B20" s="85"/>
      <c r="C20" s="9" t="s">
        <v>75</v>
      </c>
      <c r="D20" s="125" t="s">
        <v>143</v>
      </c>
      <c r="E20" s="8" t="s">
        <v>144</v>
      </c>
      <c r="F20" s="3"/>
      <c r="G20" s="3"/>
      <c r="H20" s="8" t="s">
        <v>83</v>
      </c>
      <c r="I20" s="3"/>
      <c r="J20" s="3"/>
      <c r="K20" s="3"/>
      <c r="L20" s="3"/>
      <c r="P20" s="3"/>
      <c r="Q20" s="62" t="s">
        <v>61</v>
      </c>
      <c r="R20" s="14">
        <f>D25</f>
        <v>0.85</v>
      </c>
      <c r="S20" s="63"/>
      <c r="T20" s="39"/>
    </row>
    <row r="21" spans="2:20" ht="15">
      <c r="B21" s="85"/>
      <c r="C21" s="8" t="s">
        <v>157</v>
      </c>
      <c r="D21" s="3"/>
      <c r="E21" s="3"/>
      <c r="F21" s="3"/>
      <c r="G21" s="3"/>
      <c r="H21" s="3" t="s">
        <v>84</v>
      </c>
      <c r="I21" s="3"/>
      <c r="J21" s="3"/>
      <c r="K21" s="3"/>
      <c r="L21" s="3"/>
      <c r="P21" s="3"/>
      <c r="Q21" s="62" t="s">
        <v>97</v>
      </c>
      <c r="R21" s="14">
        <f>D19</f>
        <v>0.77</v>
      </c>
      <c r="S21" s="63"/>
      <c r="T21" s="39"/>
    </row>
    <row r="22" spans="2:20" ht="15.75">
      <c r="B22" s="85"/>
      <c r="C22" s="4" t="s">
        <v>36</v>
      </c>
      <c r="D22" s="9" t="s">
        <v>77</v>
      </c>
      <c r="E22" s="3"/>
      <c r="F22" s="3"/>
      <c r="G22" s="3"/>
      <c r="H22" s="8" t="s">
        <v>85</v>
      </c>
      <c r="I22" s="3"/>
      <c r="J22" s="3"/>
      <c r="K22" s="3"/>
      <c r="L22" s="3"/>
      <c r="P22" s="3"/>
      <c r="Q22" s="64" t="s">
        <v>98</v>
      </c>
      <c r="R22" s="14">
        <v>1</v>
      </c>
      <c r="S22" s="91" t="s">
        <v>99</v>
      </c>
      <c r="T22" s="39"/>
    </row>
    <row r="23" spans="2:20" ht="12.75">
      <c r="B23" s="85"/>
      <c r="C23" s="8" t="s">
        <v>78</v>
      </c>
      <c r="D23" s="3"/>
      <c r="E23" s="3"/>
      <c r="F23" s="3"/>
      <c r="G23" s="3"/>
      <c r="H23" s="3"/>
      <c r="I23" s="3"/>
      <c r="J23" s="3"/>
      <c r="K23" s="3"/>
      <c r="L23" s="3"/>
      <c r="P23" s="3"/>
      <c r="Q23" s="62" t="s">
        <v>21</v>
      </c>
      <c r="R23" s="18">
        <v>5.67E-08</v>
      </c>
      <c r="S23" s="63" t="s">
        <v>22</v>
      </c>
      <c r="T23" s="39"/>
    </row>
    <row r="24" spans="2:20" ht="15.75">
      <c r="B24" s="85"/>
      <c r="C24" s="8" t="s">
        <v>79</v>
      </c>
      <c r="D24" s="3"/>
      <c r="E24" s="3"/>
      <c r="F24" s="3"/>
      <c r="G24" s="3"/>
      <c r="H24" s="3"/>
      <c r="I24" s="3"/>
      <c r="J24" s="3"/>
      <c r="K24" s="3"/>
      <c r="L24" s="3"/>
      <c r="P24" s="3"/>
      <c r="Q24" s="64" t="s">
        <v>100</v>
      </c>
      <c r="R24" s="14">
        <f>R17</f>
        <v>297.15</v>
      </c>
      <c r="S24" s="63" t="s">
        <v>24</v>
      </c>
      <c r="T24" s="39"/>
    </row>
    <row r="25" spans="2:20" ht="18.75" customHeight="1">
      <c r="B25" s="85"/>
      <c r="C25" s="22" t="s">
        <v>63</v>
      </c>
      <c r="D25" s="126">
        <v>0.85</v>
      </c>
      <c r="E25" s="3"/>
      <c r="F25" s="3"/>
      <c r="G25" s="3"/>
      <c r="H25" s="8" t="s">
        <v>86</v>
      </c>
      <c r="I25" s="3"/>
      <c r="J25" s="3"/>
      <c r="K25" s="3"/>
      <c r="L25" s="3"/>
      <c r="P25" s="84"/>
      <c r="Q25" s="65" t="s">
        <v>18</v>
      </c>
      <c r="R25" s="73">
        <f>R20*R21*R22*R23*R24^4</f>
        <v>289.3314530817634</v>
      </c>
      <c r="S25" s="66" t="s">
        <v>0</v>
      </c>
      <c r="T25" s="39"/>
    </row>
    <row r="26" spans="2:20" ht="12.75">
      <c r="B26" s="85"/>
      <c r="C26" s="22" t="s">
        <v>64</v>
      </c>
      <c r="D26" s="127">
        <v>0.25</v>
      </c>
      <c r="E26" s="3"/>
      <c r="F26" s="3"/>
      <c r="G26" s="3"/>
      <c r="H26" s="3"/>
      <c r="I26" s="3"/>
      <c r="J26" s="3"/>
      <c r="K26" s="3"/>
      <c r="L26" s="3"/>
      <c r="M26" s="121" t="s">
        <v>95</v>
      </c>
      <c r="N26" s="121">
        <v>273.15</v>
      </c>
      <c r="O26" s="97" t="s">
        <v>24</v>
      </c>
      <c r="P26" s="3"/>
      <c r="T26" s="39"/>
    </row>
    <row r="27" spans="2:20" ht="12.75">
      <c r="B27" s="85"/>
      <c r="F27" s="3"/>
      <c r="G27" s="3"/>
      <c r="H27" s="3"/>
      <c r="I27" s="3"/>
      <c r="J27" s="3"/>
      <c r="K27" s="3"/>
      <c r="L27" s="3"/>
      <c r="M27" s="122" t="s">
        <v>141</v>
      </c>
      <c r="N27" s="121">
        <v>5.67E-08</v>
      </c>
      <c r="O27" s="97" t="s">
        <v>142</v>
      </c>
      <c r="P27" s="3"/>
      <c r="T27" s="94"/>
    </row>
    <row r="28" spans="2:20" ht="13.5" thickBot="1">
      <c r="B28" s="87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9"/>
    </row>
    <row r="29" spans="3:11" ht="13.5" thickTop="1">
      <c r="C29" s="3"/>
      <c r="D29" s="3"/>
      <c r="E29" s="3"/>
      <c r="F29" s="3"/>
      <c r="G29" s="3"/>
      <c r="H29" s="3"/>
      <c r="I29" s="3"/>
      <c r="J29" s="3"/>
      <c r="K29" s="3"/>
    </row>
    <row r="30" spans="3:11" ht="13.5" thickBot="1">
      <c r="C30" s="3"/>
      <c r="D30" s="3"/>
      <c r="E30" s="3"/>
      <c r="F30" s="3"/>
      <c r="G30" s="3"/>
      <c r="H30" s="3"/>
      <c r="I30" s="3"/>
      <c r="J30" s="3"/>
      <c r="K30" s="3"/>
    </row>
    <row r="31" spans="2:20" ht="13.5" thickTop="1">
      <c r="B31" s="8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140" t="s">
        <v>149</v>
      </c>
    </row>
    <row r="32" spans="2:20" ht="12.75">
      <c r="B32" s="8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9"/>
    </row>
    <row r="33" spans="2:20" ht="12.75">
      <c r="B33" s="85"/>
      <c r="C33" s="50" t="s">
        <v>26</v>
      </c>
      <c r="D33" s="42"/>
      <c r="E33" s="51"/>
      <c r="F33" s="3"/>
      <c r="G33" s="82" t="s">
        <v>39</v>
      </c>
      <c r="H33" s="42"/>
      <c r="I33" s="42"/>
      <c r="J33" s="51"/>
      <c r="K33" s="3"/>
      <c r="L33" s="82" t="s">
        <v>57</v>
      </c>
      <c r="M33" s="42"/>
      <c r="N33" s="83"/>
      <c r="O33" s="51"/>
      <c r="P33" s="3"/>
      <c r="T33" s="39"/>
    </row>
    <row r="34" spans="2:20" ht="15.75">
      <c r="B34" s="85"/>
      <c r="C34" s="49" t="s">
        <v>27</v>
      </c>
      <c r="D34" s="3" t="s">
        <v>28</v>
      </c>
      <c r="E34" s="52"/>
      <c r="F34" s="3"/>
      <c r="G34" s="41"/>
      <c r="H34" s="3"/>
      <c r="I34" s="3"/>
      <c r="J34" s="52"/>
      <c r="K34" s="3"/>
      <c r="L34" s="47" t="s">
        <v>154</v>
      </c>
      <c r="M34" s="21"/>
      <c r="N34" s="3"/>
      <c r="O34" s="52"/>
      <c r="P34" s="3"/>
      <c r="T34" s="39"/>
    </row>
    <row r="35" spans="2:20" ht="15.75">
      <c r="B35" s="85"/>
      <c r="C35" s="41" t="s">
        <v>29</v>
      </c>
      <c r="D35" s="3"/>
      <c r="E35" s="52"/>
      <c r="F35" s="3"/>
      <c r="G35" s="41"/>
      <c r="H35" s="3"/>
      <c r="I35" s="3"/>
      <c r="J35" s="52"/>
      <c r="K35" s="3"/>
      <c r="L35" s="47" t="s">
        <v>155</v>
      </c>
      <c r="M35" s="3"/>
      <c r="N35" s="3"/>
      <c r="O35" s="52"/>
      <c r="P35" s="3"/>
      <c r="T35" s="39"/>
    </row>
    <row r="36" spans="2:20" ht="15">
      <c r="B36" s="85"/>
      <c r="C36" s="49" t="s">
        <v>30</v>
      </c>
      <c r="D36" s="7" t="s">
        <v>54</v>
      </c>
      <c r="E36" s="52"/>
      <c r="F36" s="3"/>
      <c r="G36" s="47" t="s">
        <v>111</v>
      </c>
      <c r="H36" s="3"/>
      <c r="I36" s="3"/>
      <c r="J36" s="52"/>
      <c r="K36" s="3"/>
      <c r="L36" s="145" t="s">
        <v>156</v>
      </c>
      <c r="M36" s="121">
        <f>D18</f>
        <v>24</v>
      </c>
      <c r="N36" s="97" t="s">
        <v>153</v>
      </c>
      <c r="O36" s="52"/>
      <c r="P36" s="3"/>
      <c r="T36" s="39"/>
    </row>
    <row r="37" spans="2:20" ht="15">
      <c r="B37" s="85"/>
      <c r="C37" s="75" t="s">
        <v>104</v>
      </c>
      <c r="D37" s="9"/>
      <c r="E37" s="57"/>
      <c r="F37" s="3"/>
      <c r="G37" s="128" t="s">
        <v>145</v>
      </c>
      <c r="H37" s="80"/>
      <c r="I37" s="80"/>
      <c r="J37" s="81"/>
      <c r="K37" s="3"/>
      <c r="L37" s="46" t="s">
        <v>44</v>
      </c>
      <c r="M37" s="149">
        <v>39.28483786045353</v>
      </c>
      <c r="N37" s="3" t="s">
        <v>2</v>
      </c>
      <c r="O37" s="52"/>
      <c r="P37" s="3"/>
      <c r="Q37" s="3"/>
      <c r="R37" s="3"/>
      <c r="S37" s="3"/>
      <c r="T37" s="39"/>
    </row>
    <row r="38" spans="2:20" ht="15">
      <c r="B38" s="85"/>
      <c r="C38" s="75" t="s">
        <v>105</v>
      </c>
      <c r="D38" s="74"/>
      <c r="E38" s="57"/>
      <c r="F38" s="3"/>
      <c r="G38" s="3"/>
      <c r="H38" s="3"/>
      <c r="I38" s="3"/>
      <c r="J38" s="3"/>
      <c r="K38" s="3"/>
      <c r="L38" s="75" t="s">
        <v>32</v>
      </c>
      <c r="M38" s="132">
        <f>M37+273.15</f>
        <v>312.4348378604535</v>
      </c>
      <c r="N38" s="3" t="s">
        <v>24</v>
      </c>
      <c r="O38" s="52"/>
      <c r="P38" s="3"/>
      <c r="Q38" s="3"/>
      <c r="R38" s="3"/>
      <c r="S38" s="3"/>
      <c r="T38" s="39"/>
    </row>
    <row r="39" spans="2:20" ht="15">
      <c r="B39" s="85"/>
      <c r="C39" s="46" t="s">
        <v>32</v>
      </c>
      <c r="D39" s="78" t="s">
        <v>33</v>
      </c>
      <c r="E39" s="52" t="s">
        <v>24</v>
      </c>
      <c r="F39" s="3"/>
      <c r="G39" s="3"/>
      <c r="H39" s="3"/>
      <c r="I39" s="3"/>
      <c r="J39" s="3"/>
      <c r="K39" s="3"/>
      <c r="L39" s="47" t="s">
        <v>60</v>
      </c>
      <c r="M39" s="3"/>
      <c r="N39" s="3"/>
      <c r="O39" s="52"/>
      <c r="P39" s="3"/>
      <c r="Q39" s="3"/>
      <c r="R39" s="3"/>
      <c r="S39" s="3"/>
      <c r="T39" s="39"/>
    </row>
    <row r="40" spans="2:20" ht="15">
      <c r="B40" s="85"/>
      <c r="C40" s="75" t="s">
        <v>106</v>
      </c>
      <c r="D40" s="9"/>
      <c r="E40" s="57"/>
      <c r="F40" s="3"/>
      <c r="G40" s="3"/>
      <c r="H40" s="3"/>
      <c r="I40" s="3"/>
      <c r="J40" s="3"/>
      <c r="K40" s="3"/>
      <c r="L40" s="129" t="s">
        <v>15</v>
      </c>
      <c r="M40" s="14">
        <f>N14</f>
        <v>217.5</v>
      </c>
      <c r="N40" s="15" t="s">
        <v>0</v>
      </c>
      <c r="O40" s="52"/>
      <c r="P40" s="3"/>
      <c r="Q40" s="3"/>
      <c r="R40" s="3"/>
      <c r="S40" s="3"/>
      <c r="T40" s="39"/>
    </row>
    <row r="41" spans="2:20" ht="15">
      <c r="B41" s="85"/>
      <c r="C41" s="76" t="s">
        <v>107</v>
      </c>
      <c r="D41" s="56"/>
      <c r="E41" s="58"/>
      <c r="F41" s="3"/>
      <c r="G41" s="92" t="s">
        <v>134</v>
      </c>
      <c r="H41" s="93"/>
      <c r="I41" s="93"/>
      <c r="J41" s="93"/>
      <c r="K41" s="3"/>
      <c r="L41" s="71" t="s">
        <v>18</v>
      </c>
      <c r="M41" s="19">
        <f>R25</f>
        <v>289.3314530817634</v>
      </c>
      <c r="N41" s="15" t="s">
        <v>49</v>
      </c>
      <c r="O41" s="52"/>
      <c r="P41" s="3"/>
      <c r="Q41" s="3"/>
      <c r="R41" s="3"/>
      <c r="S41" s="3"/>
      <c r="T41" s="39"/>
    </row>
    <row r="42" spans="2:20" ht="15">
      <c r="B42" s="85"/>
      <c r="C42" s="8"/>
      <c r="D42" s="8"/>
      <c r="E42" s="8"/>
      <c r="F42" s="3"/>
      <c r="G42" s="97" t="s">
        <v>133</v>
      </c>
      <c r="H42" s="93"/>
      <c r="I42" s="93"/>
      <c r="J42" s="93"/>
      <c r="K42" s="3"/>
      <c r="L42" s="48" t="s">
        <v>31</v>
      </c>
      <c r="M42" s="119">
        <f>D25</f>
        <v>0.85</v>
      </c>
      <c r="N42" s="3"/>
      <c r="O42" s="52"/>
      <c r="P42" s="3"/>
      <c r="Q42" s="3"/>
      <c r="R42" s="3"/>
      <c r="S42" s="3"/>
      <c r="T42" s="39"/>
    </row>
    <row r="43" spans="2:20" ht="12.75">
      <c r="B43" s="85"/>
      <c r="C43" s="50" t="s">
        <v>117</v>
      </c>
      <c r="D43" s="42"/>
      <c r="E43" s="51"/>
      <c r="F43" s="3"/>
      <c r="G43" s="93" t="s">
        <v>125</v>
      </c>
      <c r="H43" s="93"/>
      <c r="I43" s="93"/>
      <c r="J43" s="93"/>
      <c r="K43" s="3"/>
      <c r="L43" s="48" t="s">
        <v>21</v>
      </c>
      <c r="M43" s="119">
        <f>S</f>
        <v>5.67E-08</v>
      </c>
      <c r="N43" s="3" t="s">
        <v>22</v>
      </c>
      <c r="O43" s="52"/>
      <c r="P43" s="3"/>
      <c r="Q43" s="3"/>
      <c r="R43" s="3"/>
      <c r="S43" s="3"/>
      <c r="T43" s="39"/>
    </row>
    <row r="44" spans="2:20" ht="12.75">
      <c r="B44" s="85"/>
      <c r="C44" s="47" t="s">
        <v>108</v>
      </c>
      <c r="D44" s="3"/>
      <c r="E44" s="52"/>
      <c r="F44" s="3"/>
      <c r="G44" s="3"/>
      <c r="H44" s="3"/>
      <c r="I44" s="3"/>
      <c r="J44" s="3"/>
      <c r="K44" s="3"/>
      <c r="L44" s="49" t="s">
        <v>55</v>
      </c>
      <c r="M44" s="119">
        <f>R22</f>
        <v>1</v>
      </c>
      <c r="N44" s="3"/>
      <c r="O44" s="52"/>
      <c r="P44" s="3"/>
      <c r="Q44" s="3"/>
      <c r="R44" s="3"/>
      <c r="S44" s="3"/>
      <c r="T44" s="39"/>
    </row>
    <row r="45" spans="2:20" ht="15">
      <c r="B45" s="85"/>
      <c r="C45" s="47" t="s">
        <v>110</v>
      </c>
      <c r="D45" s="3"/>
      <c r="E45" s="52"/>
      <c r="F45" s="3"/>
      <c r="G45" s="97" t="s">
        <v>146</v>
      </c>
      <c r="H45" s="93"/>
      <c r="I45" s="93"/>
      <c r="J45" s="93"/>
      <c r="K45" s="3"/>
      <c r="L45" s="49" t="s">
        <v>32</v>
      </c>
      <c r="M45" s="10">
        <f>M38</f>
        <v>312.4348378604535</v>
      </c>
      <c r="N45" s="3"/>
      <c r="O45" s="52"/>
      <c r="P45" s="3"/>
      <c r="Q45" s="3"/>
      <c r="R45" s="3"/>
      <c r="S45" s="3"/>
      <c r="T45" s="39"/>
    </row>
    <row r="46" spans="2:20" ht="15">
      <c r="B46" s="85"/>
      <c r="C46" s="49" t="s">
        <v>35</v>
      </c>
      <c r="D46" s="3" t="s">
        <v>58</v>
      </c>
      <c r="E46" s="52"/>
      <c r="F46" s="3"/>
      <c r="G46" s="97" t="s">
        <v>137</v>
      </c>
      <c r="H46" s="21"/>
      <c r="I46" s="21"/>
      <c r="J46" s="93"/>
      <c r="K46" s="3"/>
      <c r="L46" s="49" t="s">
        <v>38</v>
      </c>
      <c r="M46" s="10">
        <f>D18+273.015</f>
        <v>297.015</v>
      </c>
      <c r="N46" s="3" t="s">
        <v>24</v>
      </c>
      <c r="O46" s="52"/>
      <c r="P46" s="3"/>
      <c r="Q46" s="3"/>
      <c r="R46" s="3"/>
      <c r="S46" s="3"/>
      <c r="T46" s="39"/>
    </row>
    <row r="47" spans="2:20" ht="15">
      <c r="B47" s="85"/>
      <c r="C47" s="49" t="s">
        <v>36</v>
      </c>
      <c r="D47" s="4" t="s">
        <v>37</v>
      </c>
      <c r="E47" s="52"/>
      <c r="F47" s="3"/>
      <c r="G47" s="97" t="s">
        <v>138</v>
      </c>
      <c r="H47" s="93"/>
      <c r="I47" s="93"/>
      <c r="J47" s="93"/>
      <c r="K47" s="3"/>
      <c r="L47" s="55" t="s">
        <v>69</v>
      </c>
      <c r="M47" s="130">
        <f>M40+M41-M42*M43*M44*M45^4-1.24*(M45-M46)^(4/3)</f>
        <v>-7.90462252098223E-07</v>
      </c>
      <c r="N47" s="80"/>
      <c r="O47" s="81"/>
      <c r="P47" s="3"/>
      <c r="Q47" s="3"/>
      <c r="R47" s="3"/>
      <c r="S47" s="3"/>
      <c r="T47" s="39"/>
    </row>
    <row r="48" spans="2:20" ht="15">
      <c r="B48" s="85"/>
      <c r="C48" s="46" t="s">
        <v>32</v>
      </c>
      <c r="D48" s="78" t="s">
        <v>33</v>
      </c>
      <c r="E48" s="52" t="s">
        <v>24</v>
      </c>
      <c r="F48" s="3"/>
      <c r="G48" s="3"/>
      <c r="H48" s="3"/>
      <c r="I48" s="3"/>
      <c r="J48" s="3"/>
      <c r="K48" s="3"/>
      <c r="L48" s="156" t="str">
        <f>IF(ABS(M47)&lt;0.001,"OK. Iteration finished","Press iteration button")</f>
        <v>OK. Iteration finished</v>
      </c>
      <c r="M48" s="157"/>
      <c r="N48" s="157"/>
      <c r="O48" s="158"/>
      <c r="P48" s="3"/>
      <c r="Q48" s="3"/>
      <c r="R48" s="3"/>
      <c r="S48" s="3"/>
      <c r="T48" s="39"/>
    </row>
    <row r="49" spans="2:20" ht="15">
      <c r="B49" s="85"/>
      <c r="C49" s="49" t="s">
        <v>38</v>
      </c>
      <c r="D49" s="4">
        <f>D18+273.1</f>
        <v>297.1</v>
      </c>
      <c r="E49" s="52" t="s">
        <v>24</v>
      </c>
      <c r="F49" s="3"/>
      <c r="G49" s="93" t="s">
        <v>126</v>
      </c>
      <c r="H49" s="93"/>
      <c r="I49" s="93"/>
      <c r="J49" s="93"/>
      <c r="K49" s="3"/>
      <c r="L49" s="146"/>
      <c r="M49" s="147"/>
      <c r="N49" s="147"/>
      <c r="O49" s="148"/>
      <c r="P49" s="3"/>
      <c r="Q49" s="3"/>
      <c r="R49" s="3"/>
      <c r="S49" s="3"/>
      <c r="T49" s="39"/>
    </row>
    <row r="50" spans="2:20" ht="15">
      <c r="B50" s="85"/>
      <c r="C50" s="79" t="s">
        <v>35</v>
      </c>
      <c r="D50" s="56" t="s">
        <v>121</v>
      </c>
      <c r="E50" s="81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9"/>
    </row>
    <row r="51" spans="2:20" ht="12.75">
      <c r="B51" s="85"/>
      <c r="C51" s="3"/>
      <c r="D51" s="3"/>
      <c r="E51" s="3"/>
      <c r="F51" s="3"/>
      <c r="G51" s="93" t="s">
        <v>127</v>
      </c>
      <c r="H51" s="93"/>
      <c r="I51" s="93"/>
      <c r="J51" s="93"/>
      <c r="K51" s="3"/>
      <c r="L51" s="3"/>
      <c r="M51" s="3"/>
      <c r="N51" s="3"/>
      <c r="O51" s="3"/>
      <c r="P51" s="3"/>
      <c r="Q51" s="3"/>
      <c r="R51" s="3"/>
      <c r="S51" s="3"/>
      <c r="T51" s="39"/>
    </row>
    <row r="52" spans="2:20" ht="12.75">
      <c r="B52" s="85"/>
      <c r="C52" s="3"/>
      <c r="D52" s="3"/>
      <c r="E52" s="3"/>
      <c r="F52" s="3"/>
      <c r="G52" s="93" t="s">
        <v>118</v>
      </c>
      <c r="H52" s="93"/>
      <c r="I52" s="93"/>
      <c r="J52" s="93"/>
      <c r="K52" s="3"/>
      <c r="L52" s="3"/>
      <c r="M52" s="3"/>
      <c r="N52" s="3"/>
      <c r="O52" s="3"/>
      <c r="P52" s="3"/>
      <c r="Q52" s="3"/>
      <c r="R52" s="3"/>
      <c r="S52" s="3"/>
      <c r="T52" s="39"/>
    </row>
    <row r="53" spans="2:20" ht="12.75">
      <c r="B53" s="85"/>
      <c r="C53" s="3"/>
      <c r="D53" s="3"/>
      <c r="E53" s="3"/>
      <c r="F53" s="3"/>
      <c r="G53" s="93" t="s">
        <v>119</v>
      </c>
      <c r="H53" s="93"/>
      <c r="I53" s="93"/>
      <c r="J53" s="93" t="s">
        <v>128</v>
      </c>
      <c r="K53" s="3"/>
      <c r="L53" s="3"/>
      <c r="M53" s="3"/>
      <c r="N53" s="3"/>
      <c r="O53" s="3"/>
      <c r="P53" s="3"/>
      <c r="Q53" s="3"/>
      <c r="R53" s="3"/>
      <c r="S53" s="3"/>
      <c r="T53" s="39"/>
    </row>
    <row r="54" spans="2:20" ht="12.75">
      <c r="B54" s="85"/>
      <c r="C54" s="3"/>
      <c r="D54" s="3"/>
      <c r="E54" s="3"/>
      <c r="F54" s="3"/>
      <c r="G54" s="93" t="s">
        <v>120</v>
      </c>
      <c r="H54" s="93"/>
      <c r="I54" s="93"/>
      <c r="J54" s="93" t="s">
        <v>129</v>
      </c>
      <c r="K54" s="3"/>
      <c r="L54" s="3"/>
      <c r="M54" s="3"/>
      <c r="N54" s="3"/>
      <c r="O54" s="3"/>
      <c r="P54" s="3"/>
      <c r="Q54" s="3"/>
      <c r="R54" s="3"/>
      <c r="S54" s="3"/>
      <c r="T54" s="39"/>
    </row>
    <row r="55" spans="2:20" ht="12.75">
      <c r="B55" s="8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9"/>
    </row>
    <row r="56" spans="2:20" ht="12.75">
      <c r="B56" s="8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9"/>
    </row>
    <row r="57" spans="2:20" ht="13.5" thickBot="1">
      <c r="B57" s="87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9"/>
    </row>
    <row r="58" ht="13.5" thickTop="1"/>
    <row r="65" spans="14:17" ht="13.5" thickBot="1">
      <c r="N65" s="88"/>
      <c r="O65" s="88"/>
      <c r="P65" s="88"/>
      <c r="Q65" s="88"/>
    </row>
    <row r="66" ht="13.5" thickTop="1"/>
  </sheetData>
  <sheetProtection/>
  <mergeCells count="1">
    <mergeCell ref="L48:O48"/>
  </mergeCells>
  <conditionalFormatting sqref="L48">
    <cfRule type="containsText" priority="1" dxfId="1" operator="containsText" stopIfTrue="1" text="Press iteration button">
      <formula>NOT(ISERROR(SEARCH("Press iteration button",L48)))</formula>
    </cfRule>
    <cfRule type="containsText" priority="2" dxfId="0" operator="containsText" stopIfTrue="1" text="OK. Iteration finished">
      <formula>NOT(ISERROR(SEARCH("OK. Iteration finished",L48)))</formula>
    </cfRule>
  </conditionalFormatting>
  <printOptions/>
  <pageMargins left="0.75" right="0.75" top="1" bottom="1" header="0" footer="0"/>
  <pageSetup horizontalDpi="360" verticalDpi="360" orientation="portrait" paperSize="9" r:id="rId8"/>
  <drawing r:id="rId7"/>
  <legacyDrawing r:id="rId6"/>
  <oleObjects>
    <oleObject progId="Equation.3" dvAspect="DVASPECT_ICON" shapeId="52632514" r:id="rId1"/>
    <oleObject progId="Equation.3" shapeId="52632513" r:id="rId2"/>
    <oleObject progId="Equation.3" shapeId="52632512" r:id="rId3"/>
    <oleObject progId="Equation.3" shapeId="52632511" r:id="rId4"/>
    <oleObject progId="Equation.3" shapeId="52632510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B2:T4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11.421875" style="1" customWidth="1"/>
  </cols>
  <sheetData>
    <row r="1" ht="13.5" thickBot="1"/>
    <row r="2" spans="2:20" ht="13.5" thickTop="1">
      <c r="B2" s="116" t="s">
        <v>4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34"/>
    </row>
    <row r="3" spans="2:20" ht="12.75">
      <c r="B3" s="115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35"/>
    </row>
    <row r="4" spans="2:20" ht="12.75">
      <c r="B4" s="115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35"/>
    </row>
    <row r="5" spans="2:20" ht="12.75">
      <c r="B5" s="115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35"/>
    </row>
    <row r="6" spans="2:20" ht="12.75">
      <c r="B6" s="115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35"/>
    </row>
    <row r="7" spans="2:20" ht="12.75">
      <c r="B7" s="115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35"/>
    </row>
    <row r="8" spans="2:20" ht="12.75">
      <c r="B8" s="115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35"/>
    </row>
    <row r="9" spans="2:20" ht="12.75">
      <c r="B9" s="115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35"/>
    </row>
    <row r="10" spans="2:20" ht="12.75">
      <c r="B10" s="115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35"/>
    </row>
    <row r="11" spans="2:20" ht="12.75">
      <c r="B11" s="115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35"/>
    </row>
    <row r="12" spans="2:20" ht="12.75">
      <c r="B12" s="115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35"/>
    </row>
    <row r="13" spans="2:20" ht="12.75">
      <c r="B13" s="115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35"/>
    </row>
    <row r="14" spans="2:20" ht="12.75">
      <c r="B14" s="115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35"/>
    </row>
    <row r="15" spans="2:20" ht="12.75">
      <c r="B15" s="115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35"/>
    </row>
    <row r="16" spans="2:20" ht="12.75">
      <c r="B16" s="115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35"/>
    </row>
    <row r="17" spans="2:20" ht="12.75">
      <c r="B17" s="115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35"/>
    </row>
    <row r="18" spans="2:20" ht="12.75">
      <c r="B18" s="115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35"/>
    </row>
    <row r="19" spans="2:20" ht="12.75">
      <c r="B19" s="115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5"/>
    </row>
    <row r="20" spans="2:20" ht="12.75">
      <c r="B20" s="115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35"/>
    </row>
    <row r="21" spans="2:20" ht="12.75">
      <c r="B21" s="115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35"/>
    </row>
    <row r="22" spans="2:20" ht="12.75">
      <c r="B22" s="115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35"/>
    </row>
    <row r="23" spans="2:20" ht="12.75">
      <c r="B23" s="115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35"/>
    </row>
    <row r="24" spans="2:20" ht="12.75">
      <c r="B24" s="115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35"/>
    </row>
    <row r="25" spans="2:20" ht="12.75">
      <c r="B25" s="115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35"/>
    </row>
    <row r="26" spans="2:20" ht="12.75">
      <c r="B26" s="115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35"/>
    </row>
    <row r="27" spans="2:20" ht="12.75">
      <c r="B27" s="115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35"/>
    </row>
    <row r="28" spans="2:20" ht="12.75">
      <c r="B28" s="11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35"/>
    </row>
    <row r="29" spans="2:20" ht="12.75">
      <c r="B29" s="11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35"/>
    </row>
    <row r="30" spans="2:20" ht="12.75">
      <c r="B30" s="115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35"/>
    </row>
    <row r="31" spans="2:20" ht="12.75">
      <c r="B31" s="115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35"/>
    </row>
    <row r="32" spans="2:20" ht="12.75">
      <c r="B32" s="115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5"/>
    </row>
    <row r="33" spans="2:20" ht="12.75">
      <c r="B33" s="115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35"/>
    </row>
    <row r="34" spans="2:20" ht="12.75">
      <c r="B34" s="115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35"/>
    </row>
    <row r="35" spans="2:20" ht="12.75">
      <c r="B35" s="115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35"/>
    </row>
    <row r="36" spans="2:20" ht="12.75">
      <c r="B36" s="115"/>
      <c r="C36" s="21"/>
      <c r="D36" s="21"/>
      <c r="E36" s="113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8"/>
      <c r="R36" s="21"/>
      <c r="S36" s="21"/>
      <c r="T36" s="35"/>
    </row>
    <row r="37" spans="2:20" ht="12.75">
      <c r="B37" s="115"/>
      <c r="C37" s="21"/>
      <c r="D37" s="21"/>
      <c r="E37" s="102"/>
      <c r="F37" s="112" t="s">
        <v>68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109"/>
      <c r="R37" s="21"/>
      <c r="S37" s="21"/>
      <c r="T37" s="35"/>
    </row>
    <row r="38" spans="2:20" ht="13.5" thickBot="1">
      <c r="B38" s="115"/>
      <c r="C38" s="21"/>
      <c r="D38" s="21"/>
      <c r="E38" s="102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109"/>
      <c r="R38" s="21"/>
      <c r="S38" s="21"/>
      <c r="T38" s="35"/>
    </row>
    <row r="39" spans="2:20" ht="13.5" thickTop="1">
      <c r="B39" s="115"/>
      <c r="C39" s="21"/>
      <c r="D39" s="21"/>
      <c r="E39" s="102"/>
      <c r="F39" s="26" t="s">
        <v>62</v>
      </c>
      <c r="G39" s="27"/>
      <c r="H39" s="28" t="s">
        <v>63</v>
      </c>
      <c r="I39" s="29">
        <v>0.2</v>
      </c>
      <c r="J39" s="34"/>
      <c r="K39" s="21"/>
      <c r="L39" s="26" t="s">
        <v>67</v>
      </c>
      <c r="M39" s="27"/>
      <c r="N39" s="28" t="s">
        <v>63</v>
      </c>
      <c r="O39" s="29">
        <v>0.85</v>
      </c>
      <c r="P39" s="34"/>
      <c r="Q39" s="109"/>
      <c r="R39" s="21"/>
      <c r="S39" s="21"/>
      <c r="T39" s="35"/>
    </row>
    <row r="40" spans="2:20" ht="12.75">
      <c r="B40" s="115"/>
      <c r="C40" s="21"/>
      <c r="D40" s="21"/>
      <c r="E40" s="102"/>
      <c r="F40" s="25"/>
      <c r="G40" s="21"/>
      <c r="H40" s="22" t="s">
        <v>64</v>
      </c>
      <c r="I40" s="23">
        <v>0.54</v>
      </c>
      <c r="J40" s="35"/>
      <c r="K40" s="21"/>
      <c r="L40" s="25"/>
      <c r="M40" s="21"/>
      <c r="N40" s="22" t="s">
        <v>64</v>
      </c>
      <c r="O40" s="23">
        <v>0.25</v>
      </c>
      <c r="P40" s="35"/>
      <c r="Q40" s="109"/>
      <c r="R40" s="21"/>
      <c r="S40" s="21"/>
      <c r="T40" s="35"/>
    </row>
    <row r="41" spans="2:20" ht="12.75">
      <c r="B41" s="115"/>
      <c r="C41" s="21"/>
      <c r="D41" s="21"/>
      <c r="E41" s="102"/>
      <c r="F41" s="24" t="s">
        <v>65</v>
      </c>
      <c r="G41" s="21"/>
      <c r="H41" s="23"/>
      <c r="I41" s="23"/>
      <c r="J41" s="35"/>
      <c r="K41" s="21"/>
      <c r="L41" s="24" t="s">
        <v>65</v>
      </c>
      <c r="M41" s="21"/>
      <c r="N41" s="23"/>
      <c r="O41" s="23"/>
      <c r="P41" s="35"/>
      <c r="Q41" s="109"/>
      <c r="R41" s="21"/>
      <c r="S41" s="21"/>
      <c r="T41" s="35"/>
    </row>
    <row r="42" spans="2:20" ht="13.5" thickBot="1">
      <c r="B42" s="115"/>
      <c r="C42" s="21"/>
      <c r="D42" s="21"/>
      <c r="E42" s="102"/>
      <c r="F42" s="30"/>
      <c r="G42" s="31"/>
      <c r="H42" s="32" t="s">
        <v>66</v>
      </c>
      <c r="I42" s="33">
        <v>91</v>
      </c>
      <c r="J42" s="36" t="s">
        <v>2</v>
      </c>
      <c r="K42" s="21"/>
      <c r="L42" s="30"/>
      <c r="M42" s="31"/>
      <c r="N42" s="32" t="s">
        <v>66</v>
      </c>
      <c r="O42" s="131">
        <v>39</v>
      </c>
      <c r="P42" s="36" t="s">
        <v>2</v>
      </c>
      <c r="Q42" s="109"/>
      <c r="R42" s="21"/>
      <c r="S42" s="21"/>
      <c r="T42" s="35"/>
    </row>
    <row r="43" spans="2:20" ht="13.5" thickTop="1">
      <c r="B43" s="115"/>
      <c r="C43" s="21"/>
      <c r="D43" s="21"/>
      <c r="E43" s="105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14"/>
      <c r="R43" s="21"/>
      <c r="S43" s="21"/>
      <c r="T43" s="35"/>
    </row>
    <row r="44" spans="2:20" ht="13.5" thickBot="1">
      <c r="B44" s="117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118"/>
    </row>
    <row r="45" ht="13.5" thickTop="1"/>
    <row r="46" spans="14:15" ht="12.75">
      <c r="N46" s="1"/>
      <c r="O46" s="1"/>
    </row>
  </sheetData>
  <sheetProtection/>
  <printOptions/>
  <pageMargins left="0.75" right="0.75" top="1" bottom="1" header="0" footer="0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3:B1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</cols>
  <sheetData>
    <row r="1" ht="12.75"/>
    <row r="2" ht="12.75"/>
    <row r="3" spans="1:2" ht="12.75">
      <c r="A3" s="11" t="s">
        <v>4</v>
      </c>
      <c r="B3" t="s">
        <v>52</v>
      </c>
    </row>
    <row r="4" ht="12.75">
      <c r="B4" t="s">
        <v>5</v>
      </c>
    </row>
    <row r="5" ht="12.75">
      <c r="B5" t="s">
        <v>53</v>
      </c>
    </row>
    <row r="6" ht="12.75"/>
    <row r="7" spans="1:2" ht="12.75">
      <c r="A7" s="11" t="s">
        <v>45</v>
      </c>
      <c r="B7" t="s">
        <v>46</v>
      </c>
    </row>
    <row r="8" ht="12.75">
      <c r="B8" t="s">
        <v>47</v>
      </c>
    </row>
    <row r="9" ht="12.75">
      <c r="B9" t="s">
        <v>48</v>
      </c>
    </row>
    <row r="11" spans="1:2" ht="12.75">
      <c r="A11" s="77" t="s">
        <v>109</v>
      </c>
      <c r="B11" s="12" t="s">
        <v>114</v>
      </c>
    </row>
    <row r="12" ht="12.75">
      <c r="B12" s="12" t="s">
        <v>115</v>
      </c>
    </row>
    <row r="13" ht="12.75">
      <c r="B13" s="12" t="s">
        <v>116</v>
      </c>
    </row>
  </sheetData>
  <sheetProtection/>
  <printOptions/>
  <pageMargins left="0.75" right="0.75" top="1" bottom="1" header="0" footer="0"/>
  <pageSetup horizontalDpi="360" verticalDpi="360" orientation="portrait" paperSize="9" r:id="rId3"/>
  <legacyDrawing r:id="rId2"/>
  <oleObjects>
    <oleObject progId="Equation.3" dvAspect="DVASPECT_ICON" shapeId="5263250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CJCRUZ</dc:creator>
  <cp:keywords/>
  <dc:description/>
  <cp:lastModifiedBy>Aliosha</cp:lastModifiedBy>
  <dcterms:created xsi:type="dcterms:W3CDTF">2008-10-25T13:09:51Z</dcterms:created>
  <dcterms:modified xsi:type="dcterms:W3CDTF">2016-08-04T15:10:18Z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-184377150</vt:i4>
  </property>
  <property fmtid="{D5CDD505-2E9C-101B-9397-08002B2CF9AE}" pid="3" name="_EmailSubject">
    <vt:lpwstr>Temperatura de supeficie irradiada. Mills, J.R. Coles..xls</vt:lpwstr>
  </property>
  <property fmtid="{D5CDD505-2E9C-101B-9397-08002B2CF9AE}" pid="4" name="_AuthorEmail">
    <vt:lpwstr>cjcruz@vtr.net</vt:lpwstr>
  </property>
  <property fmtid="{D5CDD505-2E9C-101B-9397-08002B2CF9AE}" pid="5" name="_AuthorEmailDisplayName">
    <vt:lpwstr>Carlos J. Cruz</vt:lpwstr>
  </property>
  <property fmtid="{D5CDD505-2E9C-101B-9397-08002B2CF9AE}" pid="6" name="_ReviewingToolsShownOnce">
    <vt:lpwstr/>
  </property>
</Properties>
</file>